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28.xml" ContentType="application/vnd.openxmlformats-officedocument.drawingml.chart+xml"/>
  <Override PartName="/xl/theme/themeOverride1.xml" ContentType="application/vnd.openxmlformats-officedocument.themeOverride+xml"/>
  <Override PartName="/xl/charts/chart29.xml" ContentType="application/vnd.openxmlformats-officedocument.drawingml.chart+xml"/>
  <Override PartName="/xl/theme/themeOverride2.xml" ContentType="application/vnd.openxmlformats-officedocument.themeOverride+xml"/>
  <Override PartName="/xl/charts/chart30.xml" ContentType="application/vnd.openxmlformats-officedocument.drawingml.chart+xml"/>
  <Override PartName="/xl/theme/themeOverride3.xml" ContentType="application/vnd.openxmlformats-officedocument.themeOverride+xml"/>
  <Override PartName="/xl/charts/chart31.xml" ContentType="application/vnd.openxmlformats-officedocument.drawingml.chart+xml"/>
  <Override PartName="/xl/theme/themeOverride4.xml" ContentType="application/vnd.openxmlformats-officedocument.themeOverride+xml"/>
  <Override PartName="/xl/charts/chart32.xml" ContentType="application/vnd.openxmlformats-officedocument.drawingml.chart+xml"/>
  <Override PartName="/xl/theme/themeOverride5.xml" ContentType="application/vnd.openxmlformats-officedocument.themeOverride+xml"/>
  <Override PartName="/xl/charts/chart33.xml" ContentType="application/vnd.openxmlformats-officedocument.drawingml.chart+xml"/>
  <Override PartName="/xl/theme/themeOverride6.xml" ContentType="application/vnd.openxmlformats-officedocument.themeOverride+xml"/>
  <Override PartName="/xl/charts/chart34.xml" ContentType="application/vnd.openxmlformats-officedocument.drawingml.chart+xml"/>
  <Override PartName="/xl/theme/themeOverride7.xml" ContentType="application/vnd.openxmlformats-officedocument.themeOverride+xml"/>
  <Override PartName="/xl/charts/chart35.xml" ContentType="application/vnd.openxmlformats-officedocument.drawingml.chart+xml"/>
  <Override PartName="/xl/theme/themeOverride8.xml" ContentType="application/vnd.openxmlformats-officedocument.themeOverride+xml"/>
  <Override PartName="/xl/charts/chart36.xml" ContentType="application/vnd.openxmlformats-officedocument.drawingml.chart+xml"/>
  <Override PartName="/xl/theme/themeOverride9.xml" ContentType="application/vnd.openxmlformats-officedocument.themeOverride+xml"/>
  <Override PartName="/xl/charts/chart37.xml" ContentType="application/vnd.openxmlformats-officedocument.drawingml.chart+xml"/>
  <Override PartName="/xl/theme/themeOverride10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7765" windowHeight="17565" tabRatio="500" activeTab="4"/>
  </bookViews>
  <sheets>
    <sheet name="Fig09_LPI" sheetId="7" r:id="rId1"/>
    <sheet name="Fig09_LPI (2)" sheetId="8" r:id="rId2"/>
    <sheet name="agu1" sheetId="12" r:id="rId3"/>
    <sheet name="agu2" sheetId="13" r:id="rId4"/>
    <sheet name="agu3" sheetId="6" r:id="rId5"/>
    <sheet name="Fig10_Tot" sheetId="11" r:id="rId6"/>
    <sheet name="Fig11_Dir" sheetId="9" r:id="rId7"/>
    <sheet name="Fig12_Dif" sheetId="10" r:id="rId8"/>
    <sheet name="Official data and graphs" sheetId="5" r:id="rId9"/>
    <sheet name="Residuals" sheetId="4" r:id="rId10"/>
  </sheets>
  <calcPr calcId="145621" concurrentCalc="0"/>
</workbook>
</file>

<file path=xl/calcChain.xml><?xml version="1.0" encoding="utf-8"?>
<calcChain xmlns="http://schemas.openxmlformats.org/spreadsheetml/2006/main">
  <c r="AC3" i="4" l="1"/>
  <c r="AC4" i="4"/>
  <c r="AC5" i="4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" i="4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" i="4"/>
  <c r="U2" i="4"/>
  <c r="AJ19" i="4"/>
  <c r="AK19" i="4"/>
  <c r="AJ9" i="4"/>
  <c r="AK9" i="4"/>
  <c r="AJ10" i="4"/>
  <c r="AK10" i="4"/>
  <c r="AJ15" i="4"/>
  <c r="AK15" i="4"/>
  <c r="AJ7" i="4"/>
  <c r="AK7" i="4"/>
  <c r="AJ22" i="4"/>
  <c r="AK22" i="4"/>
  <c r="AJ12" i="4"/>
  <c r="AK12" i="4"/>
  <c r="AJ23" i="4"/>
  <c r="AK23" i="4"/>
  <c r="AJ21" i="4"/>
  <c r="AK21" i="4"/>
  <c r="AJ14" i="4"/>
  <c r="AK14" i="4"/>
  <c r="AJ6" i="4"/>
  <c r="AK6" i="4"/>
  <c r="AJ2" i="4"/>
  <c r="AK2" i="4"/>
  <c r="AJ8" i="4"/>
  <c r="AK8" i="4"/>
  <c r="AJ5" i="4"/>
  <c r="AK5" i="4"/>
  <c r="AJ26" i="4"/>
  <c r="AK26" i="4"/>
  <c r="AJ18" i="4"/>
  <c r="AK18" i="4"/>
  <c r="AJ13" i="4"/>
  <c r="AK13" i="4"/>
  <c r="AJ24" i="4"/>
  <c r="AK24" i="4"/>
  <c r="AJ25" i="4"/>
  <c r="AK25" i="4"/>
  <c r="AJ17" i="4"/>
  <c r="AK17" i="4"/>
  <c r="AJ3" i="4"/>
  <c r="AK3" i="4"/>
  <c r="AJ16" i="4"/>
  <c r="AK16" i="4"/>
  <c r="AJ20" i="4"/>
  <c r="AK20" i="4"/>
  <c r="AJ4" i="4"/>
  <c r="AK4" i="4"/>
  <c r="AJ11" i="4"/>
  <c r="AK11" i="4"/>
  <c r="AG19" i="4"/>
  <c r="AH19" i="4"/>
  <c r="AG9" i="4"/>
  <c r="AH9" i="4"/>
  <c r="AG10" i="4"/>
  <c r="AH10" i="4"/>
  <c r="AG15" i="4"/>
  <c r="AH15" i="4"/>
  <c r="AG7" i="4"/>
  <c r="AH7" i="4"/>
  <c r="AG22" i="4"/>
  <c r="AH22" i="4"/>
  <c r="AG12" i="4"/>
  <c r="AH12" i="4"/>
  <c r="AG23" i="4"/>
  <c r="AH23" i="4"/>
  <c r="AG21" i="4"/>
  <c r="AH21" i="4"/>
  <c r="AG14" i="4"/>
  <c r="AH14" i="4"/>
  <c r="AG6" i="4"/>
  <c r="AH6" i="4"/>
  <c r="AG2" i="4"/>
  <c r="AH2" i="4"/>
  <c r="AG8" i="4"/>
  <c r="AH8" i="4"/>
  <c r="AG5" i="4"/>
  <c r="AH5" i="4"/>
  <c r="AG26" i="4"/>
  <c r="AH26" i="4"/>
  <c r="AG18" i="4"/>
  <c r="AH18" i="4"/>
  <c r="AG13" i="4"/>
  <c r="AH13" i="4"/>
  <c r="AG24" i="4"/>
  <c r="AH24" i="4"/>
  <c r="AG25" i="4"/>
  <c r="AH25" i="4"/>
  <c r="AG17" i="4"/>
  <c r="AH17" i="4"/>
  <c r="AG3" i="4"/>
  <c r="AH3" i="4"/>
  <c r="AG16" i="4"/>
  <c r="AH16" i="4"/>
  <c r="AG20" i="4"/>
  <c r="AH20" i="4"/>
  <c r="AG4" i="4"/>
  <c r="AH4" i="4"/>
  <c r="AG11" i="4"/>
  <c r="AH11" i="4"/>
  <c r="AD19" i="4"/>
  <c r="AD9" i="4"/>
  <c r="AD10" i="4"/>
  <c r="AD15" i="4"/>
  <c r="AD7" i="4"/>
  <c r="AD22" i="4"/>
  <c r="AD12" i="4"/>
  <c r="AD23" i="4"/>
  <c r="AD21" i="4"/>
  <c r="AD14" i="4"/>
  <c r="AD6" i="4"/>
  <c r="AD2" i="4"/>
  <c r="AD8" i="4"/>
  <c r="AD5" i="4"/>
  <c r="AD26" i="4"/>
  <c r="AD18" i="4"/>
  <c r="AD13" i="4"/>
  <c r="AD24" i="4"/>
  <c r="AD25" i="4"/>
  <c r="AD17" i="4"/>
  <c r="AD3" i="4"/>
  <c r="AD16" i="4"/>
  <c r="AD20" i="4"/>
  <c r="AD4" i="4"/>
  <c r="AD11" i="4"/>
  <c r="AA19" i="4"/>
  <c r="AB19" i="4"/>
  <c r="AA9" i="4"/>
  <c r="AB9" i="4"/>
  <c r="AA10" i="4"/>
  <c r="AB10" i="4"/>
  <c r="AA15" i="4"/>
  <c r="AB15" i="4"/>
  <c r="AA7" i="4"/>
  <c r="AB7" i="4"/>
  <c r="AA22" i="4"/>
  <c r="AB22" i="4"/>
  <c r="AA12" i="4"/>
  <c r="AB12" i="4"/>
  <c r="AA23" i="4"/>
  <c r="AB23" i="4"/>
  <c r="AA21" i="4"/>
  <c r="AB21" i="4"/>
  <c r="AA14" i="4"/>
  <c r="AB14" i="4"/>
  <c r="AA6" i="4"/>
  <c r="AB6" i="4"/>
  <c r="AA2" i="4"/>
  <c r="AB2" i="4"/>
  <c r="AA8" i="4"/>
  <c r="AB8" i="4"/>
  <c r="AA5" i="4"/>
  <c r="AB5" i="4"/>
  <c r="AA26" i="4"/>
  <c r="AB26" i="4"/>
  <c r="AA18" i="4"/>
  <c r="AB18" i="4"/>
  <c r="AA13" i="4"/>
  <c r="AB13" i="4"/>
  <c r="AA24" i="4"/>
  <c r="AB24" i="4"/>
  <c r="AA25" i="4"/>
  <c r="AB25" i="4"/>
  <c r="AA17" i="4"/>
  <c r="AB17" i="4"/>
  <c r="AA3" i="4"/>
  <c r="AB3" i="4"/>
  <c r="AA16" i="4"/>
  <c r="AB16" i="4"/>
  <c r="AA20" i="4"/>
  <c r="AB20" i="4"/>
  <c r="AA4" i="4"/>
  <c r="AB4" i="4"/>
  <c r="AA11" i="4"/>
  <c r="AB11" i="4"/>
  <c r="X19" i="4"/>
  <c r="X9" i="4"/>
  <c r="X10" i="4"/>
  <c r="X15" i="4"/>
  <c r="X7" i="4"/>
  <c r="X22" i="4"/>
  <c r="X12" i="4"/>
  <c r="X23" i="4"/>
  <c r="X21" i="4"/>
  <c r="X14" i="4"/>
  <c r="X6" i="4"/>
  <c r="X2" i="4"/>
  <c r="X8" i="4"/>
  <c r="X5" i="4"/>
  <c r="X26" i="4"/>
  <c r="X18" i="4"/>
  <c r="X13" i="4"/>
  <c r="X24" i="4"/>
  <c r="X25" i="4"/>
  <c r="X17" i="4"/>
  <c r="X3" i="4"/>
  <c r="X16" i="4"/>
  <c r="X20" i="4"/>
  <c r="X4" i="4"/>
  <c r="X11" i="4"/>
  <c r="U19" i="4"/>
  <c r="V19" i="4"/>
  <c r="U9" i="4"/>
  <c r="V9" i="4"/>
  <c r="U10" i="4"/>
  <c r="V10" i="4"/>
  <c r="U15" i="4"/>
  <c r="V15" i="4"/>
  <c r="U7" i="4"/>
  <c r="V7" i="4"/>
  <c r="U22" i="4"/>
  <c r="V22" i="4"/>
  <c r="U12" i="4"/>
  <c r="V12" i="4"/>
  <c r="U23" i="4"/>
  <c r="V23" i="4"/>
  <c r="U21" i="4"/>
  <c r="V21" i="4"/>
  <c r="U14" i="4"/>
  <c r="V14" i="4"/>
  <c r="U6" i="4"/>
  <c r="V6" i="4"/>
  <c r="V2" i="4"/>
  <c r="U8" i="4"/>
  <c r="V8" i="4"/>
  <c r="U5" i="4"/>
  <c r="V5" i="4"/>
  <c r="U26" i="4"/>
  <c r="V26" i="4"/>
  <c r="U18" i="4"/>
  <c r="V18" i="4"/>
  <c r="U13" i="4"/>
  <c r="V13" i="4"/>
  <c r="U24" i="4"/>
  <c r="V24" i="4"/>
  <c r="U25" i="4"/>
  <c r="V25" i="4"/>
  <c r="U17" i="4"/>
  <c r="V17" i="4"/>
  <c r="U3" i="4"/>
  <c r="V3" i="4"/>
  <c r="U16" i="4"/>
  <c r="V16" i="4"/>
  <c r="U20" i="4"/>
  <c r="V20" i="4"/>
  <c r="U4" i="4"/>
  <c r="V4" i="4"/>
  <c r="U11" i="4"/>
  <c r="V11" i="4"/>
  <c r="P19" i="4"/>
  <c r="Q19" i="4"/>
  <c r="P9" i="4"/>
  <c r="Q9" i="4"/>
  <c r="P10" i="4"/>
  <c r="Q10" i="4"/>
  <c r="P15" i="4"/>
  <c r="Q15" i="4"/>
  <c r="P7" i="4"/>
  <c r="Q7" i="4"/>
  <c r="P22" i="4"/>
  <c r="Q22" i="4"/>
  <c r="P12" i="4"/>
  <c r="Q12" i="4"/>
  <c r="P23" i="4"/>
  <c r="Q23" i="4"/>
  <c r="P21" i="4"/>
  <c r="Q21" i="4"/>
  <c r="P14" i="4"/>
  <c r="Q14" i="4"/>
  <c r="P6" i="4"/>
  <c r="Q6" i="4"/>
  <c r="P2" i="4"/>
  <c r="Q2" i="4"/>
  <c r="P8" i="4"/>
  <c r="Q8" i="4"/>
  <c r="P5" i="4"/>
  <c r="Q5" i="4"/>
  <c r="P26" i="4"/>
  <c r="Q26" i="4"/>
  <c r="P18" i="4"/>
  <c r="Q18" i="4"/>
  <c r="P13" i="4"/>
  <c r="Q13" i="4"/>
  <c r="P24" i="4"/>
  <c r="Q24" i="4"/>
  <c r="P25" i="4"/>
  <c r="Q25" i="4"/>
  <c r="P17" i="4"/>
  <c r="Q17" i="4"/>
  <c r="P3" i="4"/>
  <c r="Q3" i="4"/>
  <c r="P16" i="4"/>
  <c r="Q16" i="4"/>
  <c r="P20" i="4"/>
  <c r="Q20" i="4"/>
  <c r="P4" i="4"/>
  <c r="Q4" i="4"/>
  <c r="P11" i="4"/>
  <c r="Q11" i="4"/>
  <c r="R19" i="4"/>
  <c r="S19" i="4"/>
  <c r="R9" i="4"/>
  <c r="S9" i="4"/>
  <c r="R10" i="4"/>
  <c r="S10" i="4"/>
  <c r="R15" i="4"/>
  <c r="S15" i="4"/>
  <c r="R7" i="4"/>
  <c r="S7" i="4"/>
  <c r="R22" i="4"/>
  <c r="S22" i="4"/>
  <c r="R12" i="4"/>
  <c r="S12" i="4"/>
  <c r="R23" i="4"/>
  <c r="S23" i="4"/>
  <c r="R21" i="4"/>
  <c r="S21" i="4"/>
  <c r="R14" i="4"/>
  <c r="S14" i="4"/>
  <c r="R6" i="4"/>
  <c r="S6" i="4"/>
  <c r="R2" i="4"/>
  <c r="S2" i="4"/>
  <c r="R8" i="4"/>
  <c r="S8" i="4"/>
  <c r="R5" i="4"/>
  <c r="S5" i="4"/>
  <c r="R26" i="4"/>
  <c r="S26" i="4"/>
  <c r="R18" i="4"/>
  <c r="S18" i="4"/>
  <c r="R13" i="4"/>
  <c r="S13" i="4"/>
  <c r="R24" i="4"/>
  <c r="S24" i="4"/>
  <c r="R25" i="4"/>
  <c r="S25" i="4"/>
  <c r="R17" i="4"/>
  <c r="S17" i="4"/>
  <c r="R3" i="4"/>
  <c r="S3" i="4"/>
  <c r="R16" i="4"/>
  <c r="S16" i="4"/>
  <c r="R20" i="4"/>
  <c r="S20" i="4"/>
  <c r="R4" i="4"/>
  <c r="S4" i="4"/>
  <c r="R11" i="4"/>
  <c r="S11" i="4"/>
</calcChain>
</file>

<file path=xl/sharedStrings.xml><?xml version="1.0" encoding="utf-8"?>
<sst xmlns="http://schemas.openxmlformats.org/spreadsheetml/2006/main" count="91" uniqueCount="48">
  <si>
    <t>Site Name</t>
  </si>
  <si>
    <t>GLA Canopy Openness</t>
  </si>
  <si>
    <t>LPI</t>
  </si>
  <si>
    <t>R01</t>
  </si>
  <si>
    <t>R12</t>
  </si>
  <si>
    <t>R10</t>
  </si>
  <si>
    <t>S12</t>
  </si>
  <si>
    <t>R08</t>
  </si>
  <si>
    <t>R06</t>
  </si>
  <si>
    <t>R07</t>
  </si>
  <si>
    <t>R09</t>
  </si>
  <si>
    <t>S01</t>
  </si>
  <si>
    <t>S03</t>
  </si>
  <si>
    <t>S11</t>
  </si>
  <si>
    <t>S02</t>
  </si>
  <si>
    <t>S10</t>
  </si>
  <si>
    <t>R05</t>
  </si>
  <si>
    <t>S13</t>
  </si>
  <si>
    <t>S15</t>
  </si>
  <si>
    <t>S08</t>
  </si>
  <si>
    <t>S06</t>
  </si>
  <si>
    <t>S14</t>
  </si>
  <si>
    <t>R02</t>
  </si>
  <si>
    <t>R04</t>
  </si>
  <si>
    <t>S04</t>
  </si>
  <si>
    <t>S05</t>
  </si>
  <si>
    <t>R03</t>
  </si>
  <si>
    <t>S09</t>
  </si>
  <si>
    <t>Huks Direct (Watt hours)</t>
  </si>
  <si>
    <t>SSR Direct (Watt hours)</t>
  </si>
  <si>
    <t>GLA Subcanopy Direct (Watt hours)</t>
  </si>
  <si>
    <t>Huks Diffuse (Watt hours)</t>
  </si>
  <si>
    <t>SSR Diffuse (Watt hours)</t>
  </si>
  <si>
    <t>GLA Subcanopy Diffuse (Watt hours)</t>
  </si>
  <si>
    <t>Huks Total</t>
  </si>
  <si>
    <t>SSR Total</t>
  </si>
  <si>
    <t>GLA Total</t>
  </si>
  <si>
    <t>Residuals</t>
  </si>
  <si>
    <t>GLA-Field Direct fit</t>
  </si>
  <si>
    <t>GLA-Field Diffuse fit</t>
  </si>
  <si>
    <t>SSR-Field Direct</t>
  </si>
  <si>
    <t>SSR-Field Diffuse</t>
  </si>
  <si>
    <t>SSR-Field Total</t>
  </si>
  <si>
    <t>GLA-Field Total</t>
  </si>
  <si>
    <t>Residual</t>
  </si>
  <si>
    <t>GLA-LPI</t>
  </si>
  <si>
    <t>GLA-LPI origin</t>
  </si>
  <si>
    <t>SSR Diffuse Run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</si>
</sst>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43" fontId="0" fillId="0" borderId="0" xfId="249" applyFont="1"/>
    <xf numFmtId="43" fontId="4" fillId="0" borderId="0" xfId="0" applyNumberFormat="1" applyFont="1"/>
    <xf numFmtId="0" fontId="0" fillId="0" borderId="0" xfId="0" applyFill="1"/>
  </cellXfs>
  <cellStyles count="274">
    <cellStyle name="Comma" xfId="249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Normal" xfId="0" builtinId="0"/>
  </cellStyles>
  <dxfs count="0"/>
  <tableStyles count="0" defaultTableStyle="TableStyleMedium9" defaultPivotStyle="PivotStyleMedium4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theme" Target="theme/theme1.xml"/><Relationship Id="rId5" Type="http://schemas.openxmlformats.org/officeDocument/2006/relationships/chartsheet" Target="chartsheets/sheet3.xml"/><Relationship Id="rId10" Type="http://schemas.openxmlformats.org/officeDocument/2006/relationships/worksheet" Target="worksheets/sheet4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3.xml"/><Relationship Id="rId14" Type="http://schemas.openxmlformats.org/officeDocument/2006/relationships/calcChain" Target="calcChain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graphs'!$E$2:$E$26</c:f>
              <c:numCache>
                <c:formatCode>_(* #,##0.00_);_(* \(#,##0.00\);_(* "-"??_);_(@_)</c:formatCode>
                <c:ptCount val="25"/>
                <c:pt idx="0">
                  <c:v>1033.3768803852399</c:v>
                </c:pt>
                <c:pt idx="1">
                  <c:v>5097.046875</c:v>
                </c:pt>
                <c:pt idx="2">
                  <c:v>5550.4755859375</c:v>
                </c:pt>
                <c:pt idx="3">
                  <c:v>1376.9103222419701</c:v>
                </c:pt>
                <c:pt idx="4">
                  <c:v>887.63908753538999</c:v>
                </c:pt>
                <c:pt idx="5">
                  <c:v>543.77913499779197</c:v>
                </c:pt>
                <c:pt idx="6">
                  <c:v>872.03425964405301</c:v>
                </c:pt>
                <c:pt idx="7">
                  <c:v>150.34135279236</c:v>
                </c:pt>
                <c:pt idx="8">
                  <c:v>272.38960023183398</c:v>
                </c:pt>
                <c:pt idx="9">
                  <c:v>227.13807809329001</c:v>
                </c:pt>
                <c:pt idx="10">
                  <c:v>424.75801095007</c:v>
                </c:pt>
                <c:pt idx="11">
                  <c:v>781.20416259765602</c:v>
                </c:pt>
                <c:pt idx="12">
                  <c:v>742.49809494740498</c:v>
                </c:pt>
                <c:pt idx="13">
                  <c:v>388.70057542894801</c:v>
                </c:pt>
                <c:pt idx="14">
                  <c:v>3419.373046875</c:v>
                </c:pt>
                <c:pt idx="15">
                  <c:v>3899.17431640625</c:v>
                </c:pt>
                <c:pt idx="16">
                  <c:v>1225.58503916534</c:v>
                </c:pt>
                <c:pt idx="17">
                  <c:v>290.88286824469799</c:v>
                </c:pt>
                <c:pt idx="18">
                  <c:v>2389.62719726562</c:v>
                </c:pt>
                <c:pt idx="19">
                  <c:v>381.55529573968698</c:v>
                </c:pt>
                <c:pt idx="20">
                  <c:v>997.85797119140602</c:v>
                </c:pt>
                <c:pt idx="21">
                  <c:v>354.14554112902999</c:v>
                </c:pt>
                <c:pt idx="22">
                  <c:v>1128.20910644531</c:v>
                </c:pt>
                <c:pt idx="23">
                  <c:v>941.49481153552199</c:v>
                </c:pt>
                <c:pt idx="24">
                  <c:v>697.30139160156205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graphs'!$F$2:$F$26</c:f>
              <c:numCache>
                <c:formatCode>_(* #,##0.00_);_(* \(#,##0.00\);_(* "-"??_);_(@_)</c:formatCode>
                <c:ptCount val="25"/>
                <c:pt idx="0">
                  <c:v>1130.55555555556</c:v>
                </c:pt>
                <c:pt idx="1">
                  <c:v>5433.3333333333303</c:v>
                </c:pt>
                <c:pt idx="2">
                  <c:v>6283.3333333333303</c:v>
                </c:pt>
                <c:pt idx="3">
                  <c:v>3111.1111111111099</c:v>
                </c:pt>
                <c:pt idx="4">
                  <c:v>1319.44444444444</c:v>
                </c:pt>
                <c:pt idx="5">
                  <c:v>277.777777777778</c:v>
                </c:pt>
                <c:pt idx="6">
                  <c:v>2102.7777777777801</c:v>
                </c:pt>
                <c:pt idx="7">
                  <c:v>186.111111111111</c:v>
                </c:pt>
                <c:pt idx="8">
                  <c:v>602.77777777777806</c:v>
                </c:pt>
                <c:pt idx="9">
                  <c:v>508.33333333333297</c:v>
                </c:pt>
                <c:pt idx="10">
                  <c:v>500</c:v>
                </c:pt>
                <c:pt idx="11">
                  <c:v>2905.5555555555602</c:v>
                </c:pt>
                <c:pt idx="12">
                  <c:v>2100</c:v>
                </c:pt>
                <c:pt idx="13">
                  <c:v>1366.6666666666699</c:v>
                </c:pt>
                <c:pt idx="14">
                  <c:v>4641.6666666666697</c:v>
                </c:pt>
                <c:pt idx="15">
                  <c:v>4422.2222222222199</c:v>
                </c:pt>
                <c:pt idx="16">
                  <c:v>744.444444444444</c:v>
                </c:pt>
                <c:pt idx="17">
                  <c:v>1022.22222222222</c:v>
                </c:pt>
                <c:pt idx="18">
                  <c:v>3852.7777777777801</c:v>
                </c:pt>
                <c:pt idx="19">
                  <c:v>1908.3333333333301</c:v>
                </c:pt>
                <c:pt idx="20">
                  <c:v>938.88888888888903</c:v>
                </c:pt>
                <c:pt idx="21">
                  <c:v>1116.6666666666699</c:v>
                </c:pt>
                <c:pt idx="22">
                  <c:v>1675</c:v>
                </c:pt>
                <c:pt idx="23">
                  <c:v>1788.8888888888901</c:v>
                </c:pt>
                <c:pt idx="24">
                  <c:v>2244.4444444444398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5824"/>
        <c:axId val="77246400"/>
      </c:scatterChart>
      <c:valAx>
        <c:axId val="77245824"/>
        <c:scaling>
          <c:orientation val="minMax"/>
        </c:scaling>
        <c:delete val="0"/>
        <c:axPos val="b"/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77246400"/>
        <c:crosses val="autoZero"/>
        <c:crossBetween val="midCat"/>
      </c:valAx>
      <c:valAx>
        <c:axId val="7724640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Direct</a:t>
                </a:r>
                <a:r>
                  <a:rPr lang="en-US" sz="1800" b="0" i="0" baseline="0">
                    <a:latin typeface="Arial"/>
                  </a:rPr>
                  <a:t> Solar Radiation (Wh)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7724582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3545742349201"/>
          <c:y val="2.5896414342629501E-2"/>
          <c:w val="0.58557824100797196"/>
          <c:h val="0.85211155378486103"/>
        </c:manualLayout>
      </c:layout>
      <c:scatterChart>
        <c:scatterStyle val="lineMarker"/>
        <c:varyColors val="0"/>
        <c:ser>
          <c:idx val="1"/>
          <c:order val="0"/>
          <c:tx>
            <c:v>SSR</c:v>
          </c:tx>
          <c:spPr>
            <a:ln w="47625">
              <a:noFill/>
            </a:ln>
          </c:spPr>
          <c:marker>
            <c:symbol val="squar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3.0567078747927301E-2"/>
                  <c:y val="0.21025786375771799"/>
                </c:manualLayout>
              </c:layout>
              <c:numFmt formatCode="General" sourceLinked="0"/>
            </c:trendlineLbl>
          </c:trendline>
          <c:x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xVal>
          <c:yVal>
            <c:numRef>
              <c:f>'Official data and graphs'!$N$2:$N$26</c:f>
              <c:numCache>
                <c:formatCode>_(* #,##0.00_);_(* \(#,##0.00\);_(* "-"??_);_(@_)</c:formatCode>
                <c:ptCount val="25"/>
                <c:pt idx="0">
                  <c:v>1163.48148628478</c:v>
                </c:pt>
                <c:pt idx="1">
                  <c:v>5767.8101806640598</c:v>
                </c:pt>
                <c:pt idx="2">
                  <c:v>6253.3482666015598</c:v>
                </c:pt>
                <c:pt idx="3">
                  <c:v>1549.95537285252</c:v>
                </c:pt>
                <c:pt idx="4">
                  <c:v>998.26426611041597</c:v>
                </c:pt>
                <c:pt idx="5">
                  <c:v>611.63357644942096</c:v>
                </c:pt>
                <c:pt idx="6">
                  <c:v>997.62753020043601</c:v>
                </c:pt>
                <c:pt idx="7">
                  <c:v>187.16502990141399</c:v>
                </c:pt>
                <c:pt idx="8">
                  <c:v>312.10285614707499</c:v>
                </c:pt>
                <c:pt idx="9">
                  <c:v>259.73848011145799</c:v>
                </c:pt>
                <c:pt idx="10">
                  <c:v>485.30708537085297</c:v>
                </c:pt>
                <c:pt idx="11">
                  <c:v>1385.38818359375</c:v>
                </c:pt>
                <c:pt idx="12">
                  <c:v>851.063948906826</c:v>
                </c:pt>
                <c:pt idx="13">
                  <c:v>451.64159039812603</c:v>
                </c:pt>
                <c:pt idx="14">
                  <c:v>4023.54931640625</c:v>
                </c:pt>
                <c:pt idx="15">
                  <c:v>4503.3510131835901</c:v>
                </c:pt>
                <c:pt idx="16">
                  <c:v>1398.0565230601901</c:v>
                </c:pt>
                <c:pt idx="17">
                  <c:v>331.60506146978003</c:v>
                </c:pt>
                <c:pt idx="18">
                  <c:v>2861.5729675293001</c:v>
                </c:pt>
                <c:pt idx="19">
                  <c:v>457.72502074881902</c:v>
                </c:pt>
                <c:pt idx="20">
                  <c:v>1439.81506347656</c:v>
                </c:pt>
                <c:pt idx="21">
                  <c:v>412.38423128055098</c:v>
                </c:pt>
                <c:pt idx="22">
                  <c:v>1570.2315063476599</c:v>
                </c:pt>
                <c:pt idx="23">
                  <c:v>1113.5337897270799</c:v>
                </c:pt>
                <c:pt idx="24">
                  <c:v>1139.3240356445301</c:v>
                </c:pt>
              </c:numCache>
            </c:numRef>
          </c:yVal>
          <c:smooth val="0"/>
        </c:ser>
        <c:ser>
          <c:idx val="0"/>
          <c:order val="1"/>
          <c:tx>
            <c:v>GLA</c:v>
          </c:tx>
          <c:spPr>
            <a:ln w="47625">
              <a:noFill/>
            </a:ln>
          </c:spPr>
          <c:marker>
            <c:symbol val="triangl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3.9458148788206603E-2"/>
                  <c:y val="2.20401565193909E-2"/>
                </c:manualLayout>
              </c:layout>
              <c:numFmt formatCode="General" sourceLinked="0"/>
            </c:trendlineLbl>
          </c:trendline>
          <c:x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xVal>
          <c:yVal>
            <c:numRef>
              <c:f>'Official data and graphs'!$O$2:$O$26</c:f>
              <c:numCache>
                <c:formatCode>_(* #,##0.00_);_(* \(#,##0.00\);_(* "-"??_);_(@_)</c:formatCode>
                <c:ptCount val="25"/>
                <c:pt idx="0">
                  <c:v>1188.8888888888901</c:v>
                </c:pt>
                <c:pt idx="1">
                  <c:v>5797.2222222222199</c:v>
                </c:pt>
                <c:pt idx="2">
                  <c:v>6911.1111111111104</c:v>
                </c:pt>
                <c:pt idx="3">
                  <c:v>3536.1111111111099</c:v>
                </c:pt>
                <c:pt idx="4">
                  <c:v>1563.8888888888901</c:v>
                </c:pt>
                <c:pt idx="5">
                  <c:v>422.222222222222</c:v>
                </c:pt>
                <c:pt idx="6">
                  <c:v>2294.4444444444398</c:v>
                </c:pt>
                <c:pt idx="7">
                  <c:v>263.88888888888903</c:v>
                </c:pt>
                <c:pt idx="8">
                  <c:v>722.22222222222194</c:v>
                </c:pt>
                <c:pt idx="9">
                  <c:v>569.444444444444</c:v>
                </c:pt>
                <c:pt idx="10">
                  <c:v>547.22222222222194</c:v>
                </c:pt>
                <c:pt idx="11">
                  <c:v>3122.2222222222199</c:v>
                </c:pt>
                <c:pt idx="12">
                  <c:v>2350</c:v>
                </c:pt>
                <c:pt idx="13">
                  <c:v>1586.1111111111099</c:v>
                </c:pt>
                <c:pt idx="14">
                  <c:v>5075</c:v>
                </c:pt>
                <c:pt idx="15">
                  <c:v>4855.5555555555602</c:v>
                </c:pt>
                <c:pt idx="16">
                  <c:v>1075</c:v>
                </c:pt>
                <c:pt idx="17">
                  <c:v>1266.6666666666699</c:v>
                </c:pt>
                <c:pt idx="18">
                  <c:v>4266.6666666666697</c:v>
                </c:pt>
                <c:pt idx="19">
                  <c:v>2094.4444444444398</c:v>
                </c:pt>
                <c:pt idx="20">
                  <c:v>1102.7777777777801</c:v>
                </c:pt>
                <c:pt idx="21">
                  <c:v>1188.8888888888901</c:v>
                </c:pt>
                <c:pt idx="22">
                  <c:v>1858.3333333333301</c:v>
                </c:pt>
                <c:pt idx="23">
                  <c:v>2011.1111111111099</c:v>
                </c:pt>
                <c:pt idx="24">
                  <c:v>2430.5555555555602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40288"/>
        <c:axId val="116140864"/>
      </c:scatterChart>
      <c:valAx>
        <c:axId val="11614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Field Total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</a:t>
                </a:r>
                <a:r>
                  <a:rPr lang="en-US" sz="1800" b="0" i="0" u="none" strike="noStrike" baseline="0">
                    <a:effectLst/>
                  </a:rPr>
                  <a:t>m</a:t>
                </a:r>
                <a:r>
                  <a:rPr lang="en-US" sz="1800" b="0" i="0" u="none" strike="noStrike" baseline="30000">
                    <a:effectLst/>
                  </a:rPr>
                  <a:t>-2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6140864"/>
        <c:crosses val="autoZero"/>
        <c:crossBetween val="midCat"/>
      </c:valAx>
      <c:valAx>
        <c:axId val="116140864"/>
        <c:scaling>
          <c:orientation val="minMax"/>
          <c:max val="80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Total Solar Radiation </a:t>
                </a:r>
                <a:r>
                  <a:rPr lang="en-US" sz="1800" b="0" i="0" baseline="0">
                    <a:effectLst/>
                  </a:rPr>
                  <a:t>(Wh</a:t>
                </a:r>
                <a:r>
                  <a:rPr lang="en-US" sz="1800" b="0" i="0" u="none" strike="noStrike" baseline="0">
                    <a:effectLst/>
                  </a:rPr>
                  <a:t>m</a:t>
                </a:r>
                <a:r>
                  <a:rPr lang="en-US" sz="1800" b="0" i="0" u="none" strike="noStrike" baseline="30000">
                    <a:effectLst/>
                  </a:rPr>
                  <a:t>-2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61402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0415789373584405"/>
          <c:y val="0.71996432041420999"/>
          <c:w val="5.7414562870362798E-2"/>
          <c:h val="0.10590802145747701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3545742349201"/>
          <c:y val="2.5896414342629501E-2"/>
          <c:w val="0.67004340639062598"/>
          <c:h val="0.85211155378486103"/>
        </c:manualLayout>
      </c:layout>
      <c:scatterChart>
        <c:scatterStyle val="lineMarker"/>
        <c:varyColors val="0"/>
        <c:ser>
          <c:idx val="0"/>
          <c:order val="0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1519090655893805E-2"/>
                  <c:y val="3.0755885304440601E-2"/>
                </c:manualLayout>
              </c:layout>
              <c:numFmt formatCode="General" sourceLinked="0"/>
            </c:trendlineLbl>
          </c:trendline>
          <c:x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xVal>
          <c:yVal>
            <c:numRef>
              <c:f>'Official data and graphs'!$F$2:$F$26</c:f>
              <c:numCache>
                <c:formatCode>_(* #,##0.00_);_(* \(#,##0.00\);_(* "-"??_);_(@_)</c:formatCode>
                <c:ptCount val="25"/>
                <c:pt idx="0">
                  <c:v>1130.55555555556</c:v>
                </c:pt>
                <c:pt idx="1">
                  <c:v>5433.3333333333303</c:v>
                </c:pt>
                <c:pt idx="2">
                  <c:v>6283.3333333333303</c:v>
                </c:pt>
                <c:pt idx="3">
                  <c:v>3111.1111111111099</c:v>
                </c:pt>
                <c:pt idx="4">
                  <c:v>1319.44444444444</c:v>
                </c:pt>
                <c:pt idx="5">
                  <c:v>277.777777777778</c:v>
                </c:pt>
                <c:pt idx="6">
                  <c:v>2102.7777777777801</c:v>
                </c:pt>
                <c:pt idx="7">
                  <c:v>186.111111111111</c:v>
                </c:pt>
                <c:pt idx="8">
                  <c:v>602.77777777777806</c:v>
                </c:pt>
                <c:pt idx="9">
                  <c:v>508.33333333333297</c:v>
                </c:pt>
                <c:pt idx="10">
                  <c:v>500</c:v>
                </c:pt>
                <c:pt idx="11">
                  <c:v>2905.5555555555602</c:v>
                </c:pt>
                <c:pt idx="12">
                  <c:v>2100</c:v>
                </c:pt>
                <c:pt idx="13">
                  <c:v>1366.6666666666699</c:v>
                </c:pt>
                <c:pt idx="14">
                  <c:v>4641.6666666666697</c:v>
                </c:pt>
                <c:pt idx="15">
                  <c:v>4422.2222222222199</c:v>
                </c:pt>
                <c:pt idx="16">
                  <c:v>744.444444444444</c:v>
                </c:pt>
                <c:pt idx="17">
                  <c:v>1022.22222222222</c:v>
                </c:pt>
                <c:pt idx="18">
                  <c:v>3852.7777777777801</c:v>
                </c:pt>
                <c:pt idx="19">
                  <c:v>1908.3333333333301</c:v>
                </c:pt>
                <c:pt idx="20">
                  <c:v>938.88888888888903</c:v>
                </c:pt>
                <c:pt idx="21">
                  <c:v>1116.6666666666699</c:v>
                </c:pt>
                <c:pt idx="22">
                  <c:v>1675</c:v>
                </c:pt>
                <c:pt idx="23">
                  <c:v>1788.8888888888901</c:v>
                </c:pt>
                <c:pt idx="24">
                  <c:v>2244.4444444444398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6.1146175608901197E-2"/>
                  <c:y val="0.236221985494488"/>
                </c:manualLayout>
              </c:layout>
              <c:numFmt formatCode="General" sourceLinked="0"/>
            </c:trendlineLbl>
          </c:trendline>
          <c:x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xVal>
          <c:yVal>
            <c:numRef>
              <c:f>'Official data and graphs'!$E$2:$E$26</c:f>
              <c:numCache>
                <c:formatCode>_(* #,##0.00_);_(* \(#,##0.00\);_(* "-"??_);_(@_)</c:formatCode>
                <c:ptCount val="25"/>
                <c:pt idx="0">
                  <c:v>1033.3768803852399</c:v>
                </c:pt>
                <c:pt idx="1">
                  <c:v>5097.046875</c:v>
                </c:pt>
                <c:pt idx="2">
                  <c:v>5550.4755859375</c:v>
                </c:pt>
                <c:pt idx="3">
                  <c:v>1376.9103222419701</c:v>
                </c:pt>
                <c:pt idx="4">
                  <c:v>887.63908753538999</c:v>
                </c:pt>
                <c:pt idx="5">
                  <c:v>543.77913499779197</c:v>
                </c:pt>
                <c:pt idx="6">
                  <c:v>872.03425964405301</c:v>
                </c:pt>
                <c:pt idx="7">
                  <c:v>150.34135279236</c:v>
                </c:pt>
                <c:pt idx="8">
                  <c:v>272.38960023183398</c:v>
                </c:pt>
                <c:pt idx="9">
                  <c:v>227.13807809329001</c:v>
                </c:pt>
                <c:pt idx="10">
                  <c:v>424.75801095007</c:v>
                </c:pt>
                <c:pt idx="11">
                  <c:v>781.20416259765602</c:v>
                </c:pt>
                <c:pt idx="12">
                  <c:v>742.49809494740498</c:v>
                </c:pt>
                <c:pt idx="13">
                  <c:v>388.70057542894801</c:v>
                </c:pt>
                <c:pt idx="14">
                  <c:v>3419.373046875</c:v>
                </c:pt>
                <c:pt idx="15">
                  <c:v>3899.17431640625</c:v>
                </c:pt>
                <c:pt idx="16">
                  <c:v>1225.58503916534</c:v>
                </c:pt>
                <c:pt idx="17">
                  <c:v>290.88286824469799</c:v>
                </c:pt>
                <c:pt idx="18">
                  <c:v>2389.62719726562</c:v>
                </c:pt>
                <c:pt idx="19">
                  <c:v>381.55529573968698</c:v>
                </c:pt>
                <c:pt idx="20">
                  <c:v>997.85797119140602</c:v>
                </c:pt>
                <c:pt idx="21">
                  <c:v>354.14554112902999</c:v>
                </c:pt>
                <c:pt idx="22">
                  <c:v>1128.20910644531</c:v>
                </c:pt>
                <c:pt idx="23">
                  <c:v>941.49481153552199</c:v>
                </c:pt>
                <c:pt idx="24">
                  <c:v>697.30139160156205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42592"/>
        <c:axId val="116143168"/>
      </c:scatterChart>
      <c:valAx>
        <c:axId val="11614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Field Direct Solar Radiation (Whm</a:t>
                </a:r>
                <a:r>
                  <a:rPr lang="en-US" sz="1800" b="0" i="0" baseline="30000">
                    <a:effectLst/>
                  </a:rPr>
                  <a:t>-2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6143168"/>
        <c:crosses val="autoZero"/>
        <c:crossBetween val="midCat"/>
      </c:valAx>
      <c:valAx>
        <c:axId val="116143168"/>
        <c:scaling>
          <c:orientation val="minMax"/>
          <c:max val="70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 </a:t>
                </a:r>
                <a:r>
                  <a:rPr lang="en-US" sz="1800" b="0" i="0">
                    <a:latin typeface="Arial"/>
                  </a:rPr>
                  <a:t>Direct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(Whm</a:t>
                </a:r>
                <a:r>
                  <a:rPr lang="en-US" sz="1800" b="0" i="0" u="none" strike="noStrike" baseline="30000">
                    <a:effectLst/>
                  </a:rPr>
                  <a:t>-2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614259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955265432861501"/>
          <c:y val="0.72647675413906998"/>
          <c:w val="6.0360070970510098E-2"/>
          <c:h val="0.10192395771245701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3545742349201"/>
          <c:y val="2.5896414342629501E-2"/>
          <c:w val="0.60928776111538296"/>
          <c:h val="0.85211155378486103"/>
        </c:manualLayout>
      </c:layout>
      <c:scatterChart>
        <c:scatterStyle val="lineMarker"/>
        <c:varyColors val="0"/>
        <c:ser>
          <c:idx val="0"/>
          <c:order val="0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1.6026095407248898E-2"/>
                  <c:y val="0.14153211188456499"/>
                </c:manualLayout>
              </c:layout>
              <c:numFmt formatCode="General" sourceLinked="0"/>
            </c:trendlineLbl>
          </c:trendline>
          <c:x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xVal>
          <c:yVal>
            <c:numRef>
              <c:f>'Official data and graphs'!$J$2:$J$26</c:f>
              <c:numCache>
                <c:formatCode>_(* #,##0.00_);_(* \(#,##0.00\);_(* "-"??_);_(@_)</c:formatCode>
                <c:ptCount val="25"/>
                <c:pt idx="0">
                  <c:v>58.3333333333333</c:v>
                </c:pt>
                <c:pt idx="1">
                  <c:v>363.88888888888903</c:v>
                </c:pt>
                <c:pt idx="2">
                  <c:v>627.77777777777806</c:v>
                </c:pt>
                <c:pt idx="3">
                  <c:v>422.222222222222</c:v>
                </c:pt>
                <c:pt idx="4">
                  <c:v>244.444444444444</c:v>
                </c:pt>
                <c:pt idx="5">
                  <c:v>141.666666666667</c:v>
                </c:pt>
                <c:pt idx="6">
                  <c:v>191.666666666667</c:v>
                </c:pt>
                <c:pt idx="7">
                  <c:v>77.7777777777778</c:v>
                </c:pt>
                <c:pt idx="8">
                  <c:v>119.444444444444</c:v>
                </c:pt>
                <c:pt idx="9">
                  <c:v>61.1111111111111</c:v>
                </c:pt>
                <c:pt idx="10">
                  <c:v>50</c:v>
                </c:pt>
                <c:pt idx="11">
                  <c:v>216.666666666667</c:v>
                </c:pt>
                <c:pt idx="12">
                  <c:v>250</c:v>
                </c:pt>
                <c:pt idx="13">
                  <c:v>216.666666666667</c:v>
                </c:pt>
                <c:pt idx="14">
                  <c:v>433.33333333333297</c:v>
                </c:pt>
                <c:pt idx="15">
                  <c:v>433.33333333333297</c:v>
                </c:pt>
                <c:pt idx="16">
                  <c:v>327.777777777778</c:v>
                </c:pt>
                <c:pt idx="17">
                  <c:v>244.444444444444</c:v>
                </c:pt>
                <c:pt idx="18">
                  <c:v>413.88888888888903</c:v>
                </c:pt>
                <c:pt idx="19">
                  <c:v>186.111111111111</c:v>
                </c:pt>
                <c:pt idx="20">
                  <c:v>163.888888888889</c:v>
                </c:pt>
                <c:pt idx="21">
                  <c:v>72.2222222222222</c:v>
                </c:pt>
                <c:pt idx="22">
                  <c:v>183.333333333333</c:v>
                </c:pt>
                <c:pt idx="23">
                  <c:v>222.222222222222</c:v>
                </c:pt>
                <c:pt idx="24">
                  <c:v>186.111111111111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2.0471630427388601E-2"/>
                  <c:y val="-9.1676427539437808E-3"/>
                </c:manualLayout>
              </c:layout>
              <c:numFmt formatCode="General" sourceLinked="0"/>
            </c:trendlineLbl>
          </c:trendline>
          <c:x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xVal>
          <c:yVal>
            <c:numRef>
              <c:f>'Official data and graphs'!$I$2:$I$26</c:f>
              <c:numCache>
                <c:formatCode>_(* #,##0.00_);_(* \(#,##0.00\);_(* "-"??_);_(@_)</c:formatCode>
                <c:ptCount val="25"/>
                <c:pt idx="0">
                  <c:v>130.10460589954101</c:v>
                </c:pt>
                <c:pt idx="1">
                  <c:v>670.76330566406205</c:v>
                </c:pt>
                <c:pt idx="2">
                  <c:v>702.87268066406205</c:v>
                </c:pt>
                <c:pt idx="3">
                  <c:v>173.04505061056</c:v>
                </c:pt>
                <c:pt idx="4">
                  <c:v>110.625178575026</c:v>
                </c:pt>
                <c:pt idx="5">
                  <c:v>67.854441451628304</c:v>
                </c:pt>
                <c:pt idx="6">
                  <c:v>125.593270556382</c:v>
                </c:pt>
                <c:pt idx="7">
                  <c:v>36.823677109053897</c:v>
                </c:pt>
                <c:pt idx="8">
                  <c:v>39.7132559152409</c:v>
                </c:pt>
                <c:pt idx="9">
                  <c:v>32.6004020181676</c:v>
                </c:pt>
                <c:pt idx="10">
                  <c:v>60.549074420782297</c:v>
                </c:pt>
                <c:pt idx="11">
                  <c:v>604.18402099609398</c:v>
                </c:pt>
                <c:pt idx="12">
                  <c:v>108.56585395942101</c:v>
                </c:pt>
                <c:pt idx="13">
                  <c:v>62.941014969178497</c:v>
                </c:pt>
                <c:pt idx="14">
                  <c:v>604.17626953125</c:v>
                </c:pt>
                <c:pt idx="15">
                  <c:v>604.17669677734398</c:v>
                </c:pt>
                <c:pt idx="16">
                  <c:v>172.47148389485</c:v>
                </c:pt>
                <c:pt idx="17">
                  <c:v>40.722193225081597</c:v>
                </c:pt>
                <c:pt idx="18">
                  <c:v>471.94577026367199</c:v>
                </c:pt>
                <c:pt idx="19">
                  <c:v>76.169725009132193</c:v>
                </c:pt>
                <c:pt idx="20">
                  <c:v>441.95709228515602</c:v>
                </c:pt>
                <c:pt idx="21">
                  <c:v>58.238690151521098</c:v>
                </c:pt>
                <c:pt idx="22">
                  <c:v>442.02239990234398</c:v>
                </c:pt>
                <c:pt idx="23">
                  <c:v>172.03897819155301</c:v>
                </c:pt>
                <c:pt idx="24">
                  <c:v>442.02264404296898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44896"/>
        <c:axId val="116145472"/>
      </c:scatterChart>
      <c:valAx>
        <c:axId val="11614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Field Diffuse Solar</a:t>
                </a:r>
                <a:r>
                  <a:rPr lang="en-US" sz="1800" b="0" i="0" baseline="0">
                    <a:latin typeface="Arial"/>
                  </a:rPr>
                  <a:t> Radiation </a:t>
                </a:r>
                <a:r>
                  <a:rPr lang="en-US" sz="1800" b="0" i="0" baseline="0">
                    <a:effectLst/>
                  </a:rPr>
                  <a:t>(Whm</a:t>
                </a:r>
                <a:r>
                  <a:rPr lang="en-US" sz="1800" b="0" i="0" u="none" strike="noStrike" baseline="30000">
                    <a:effectLst/>
                  </a:rPr>
                  <a:t>-2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6145472"/>
        <c:crosses val="autoZero"/>
        <c:crossBetween val="midCat"/>
      </c:valAx>
      <c:valAx>
        <c:axId val="116145472"/>
        <c:scaling>
          <c:orientation val="minMax"/>
          <c:max val="10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 </a:t>
                </a: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(Whm</a:t>
                </a:r>
                <a:r>
                  <a:rPr lang="en-US" sz="1800" b="0" i="0" u="none" strike="noStrike" baseline="30000">
                    <a:effectLst/>
                  </a:rPr>
                  <a:t>-2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614489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3671321176837004"/>
          <c:y val="0.72635854277818601"/>
          <c:w val="5.7414562870362798E-2"/>
          <c:h val="0.10590802145747701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graphs'!$E$2:$E$26</c:f>
              <c:numCache>
                <c:formatCode>_(* #,##0.00_);_(* \(#,##0.00\);_(* "-"??_);_(@_)</c:formatCode>
                <c:ptCount val="25"/>
                <c:pt idx="0">
                  <c:v>1033.3768803852399</c:v>
                </c:pt>
                <c:pt idx="1">
                  <c:v>5097.046875</c:v>
                </c:pt>
                <c:pt idx="2">
                  <c:v>5550.4755859375</c:v>
                </c:pt>
                <c:pt idx="3">
                  <c:v>1376.9103222419701</c:v>
                </c:pt>
                <c:pt idx="4">
                  <c:v>887.63908753538999</c:v>
                </c:pt>
                <c:pt idx="5">
                  <c:v>543.77913499779197</c:v>
                </c:pt>
                <c:pt idx="6">
                  <c:v>872.03425964405301</c:v>
                </c:pt>
                <c:pt idx="7">
                  <c:v>150.34135279236</c:v>
                </c:pt>
                <c:pt idx="8">
                  <c:v>272.38960023183398</c:v>
                </c:pt>
                <c:pt idx="9">
                  <c:v>227.13807809329001</c:v>
                </c:pt>
                <c:pt idx="10">
                  <c:v>424.75801095007</c:v>
                </c:pt>
                <c:pt idx="11">
                  <c:v>781.20416259765602</c:v>
                </c:pt>
                <c:pt idx="12">
                  <c:v>742.49809494740498</c:v>
                </c:pt>
                <c:pt idx="13">
                  <c:v>388.70057542894801</c:v>
                </c:pt>
                <c:pt idx="14">
                  <c:v>3419.373046875</c:v>
                </c:pt>
                <c:pt idx="15">
                  <c:v>3899.17431640625</c:v>
                </c:pt>
                <c:pt idx="16">
                  <c:v>1225.58503916534</c:v>
                </c:pt>
                <c:pt idx="17">
                  <c:v>290.88286824469799</c:v>
                </c:pt>
                <c:pt idx="18">
                  <c:v>2389.62719726562</c:v>
                </c:pt>
                <c:pt idx="19">
                  <c:v>381.55529573968698</c:v>
                </c:pt>
                <c:pt idx="20">
                  <c:v>997.85797119140602</c:v>
                </c:pt>
                <c:pt idx="21">
                  <c:v>354.14554112902999</c:v>
                </c:pt>
                <c:pt idx="22">
                  <c:v>1128.20910644531</c:v>
                </c:pt>
                <c:pt idx="23">
                  <c:v>941.49481153552199</c:v>
                </c:pt>
                <c:pt idx="24">
                  <c:v>697.30139160156205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graphs'!$F$2:$F$26</c:f>
              <c:numCache>
                <c:formatCode>_(* #,##0.00_);_(* \(#,##0.00\);_(* "-"??_);_(@_)</c:formatCode>
                <c:ptCount val="25"/>
                <c:pt idx="0">
                  <c:v>1130.55555555556</c:v>
                </c:pt>
                <c:pt idx="1">
                  <c:v>5433.3333333333303</c:v>
                </c:pt>
                <c:pt idx="2">
                  <c:v>6283.3333333333303</c:v>
                </c:pt>
                <c:pt idx="3">
                  <c:v>3111.1111111111099</c:v>
                </c:pt>
                <c:pt idx="4">
                  <c:v>1319.44444444444</c:v>
                </c:pt>
                <c:pt idx="5">
                  <c:v>277.777777777778</c:v>
                </c:pt>
                <c:pt idx="6">
                  <c:v>2102.7777777777801</c:v>
                </c:pt>
                <c:pt idx="7">
                  <c:v>186.111111111111</c:v>
                </c:pt>
                <c:pt idx="8">
                  <c:v>602.77777777777806</c:v>
                </c:pt>
                <c:pt idx="9">
                  <c:v>508.33333333333297</c:v>
                </c:pt>
                <c:pt idx="10">
                  <c:v>500</c:v>
                </c:pt>
                <c:pt idx="11">
                  <c:v>2905.5555555555602</c:v>
                </c:pt>
                <c:pt idx="12">
                  <c:v>2100</c:v>
                </c:pt>
                <c:pt idx="13">
                  <c:v>1366.6666666666699</c:v>
                </c:pt>
                <c:pt idx="14">
                  <c:v>4641.6666666666697</c:v>
                </c:pt>
                <c:pt idx="15">
                  <c:v>4422.2222222222199</c:v>
                </c:pt>
                <c:pt idx="16">
                  <c:v>744.444444444444</c:v>
                </c:pt>
                <c:pt idx="17">
                  <c:v>1022.22222222222</c:v>
                </c:pt>
                <c:pt idx="18">
                  <c:v>3852.7777777777801</c:v>
                </c:pt>
                <c:pt idx="19">
                  <c:v>1908.3333333333301</c:v>
                </c:pt>
                <c:pt idx="20">
                  <c:v>938.88888888888903</c:v>
                </c:pt>
                <c:pt idx="21">
                  <c:v>1116.6666666666699</c:v>
                </c:pt>
                <c:pt idx="22">
                  <c:v>1675</c:v>
                </c:pt>
                <c:pt idx="23">
                  <c:v>1788.8888888888901</c:v>
                </c:pt>
                <c:pt idx="24">
                  <c:v>2244.4444444444398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31200"/>
        <c:axId val="118531776"/>
      </c:scatterChart>
      <c:valAx>
        <c:axId val="11853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layout/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8531776"/>
        <c:crosses val="autoZero"/>
        <c:crossBetween val="midCat"/>
      </c:valAx>
      <c:valAx>
        <c:axId val="11853177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Direct</a:t>
                </a:r>
                <a:r>
                  <a:rPr lang="en-US" sz="1800" b="0" i="0" baseline="0">
                    <a:latin typeface="Arial"/>
                  </a:rPr>
                  <a:t> Solar Radiation (Wh)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85312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graphs'!$I$2:$I$26</c:f>
              <c:numCache>
                <c:formatCode>_(* #,##0.00_);_(* \(#,##0.00\);_(* "-"??_);_(@_)</c:formatCode>
                <c:ptCount val="25"/>
                <c:pt idx="0">
                  <c:v>130.10460589954101</c:v>
                </c:pt>
                <c:pt idx="1">
                  <c:v>670.76330566406205</c:v>
                </c:pt>
                <c:pt idx="2">
                  <c:v>702.87268066406205</c:v>
                </c:pt>
                <c:pt idx="3">
                  <c:v>173.04505061056</c:v>
                </c:pt>
                <c:pt idx="4">
                  <c:v>110.625178575026</c:v>
                </c:pt>
                <c:pt idx="5">
                  <c:v>67.854441451628304</c:v>
                </c:pt>
                <c:pt idx="6">
                  <c:v>125.593270556382</c:v>
                </c:pt>
                <c:pt idx="7">
                  <c:v>36.823677109053897</c:v>
                </c:pt>
                <c:pt idx="8">
                  <c:v>39.7132559152409</c:v>
                </c:pt>
                <c:pt idx="9">
                  <c:v>32.6004020181676</c:v>
                </c:pt>
                <c:pt idx="10">
                  <c:v>60.549074420782297</c:v>
                </c:pt>
                <c:pt idx="11">
                  <c:v>604.18402099609398</c:v>
                </c:pt>
                <c:pt idx="12">
                  <c:v>108.56585395942101</c:v>
                </c:pt>
                <c:pt idx="13">
                  <c:v>62.941014969178497</c:v>
                </c:pt>
                <c:pt idx="14">
                  <c:v>604.17626953125</c:v>
                </c:pt>
                <c:pt idx="15">
                  <c:v>604.17669677734398</c:v>
                </c:pt>
                <c:pt idx="16">
                  <c:v>172.47148389485</c:v>
                </c:pt>
                <c:pt idx="17">
                  <c:v>40.722193225081597</c:v>
                </c:pt>
                <c:pt idx="18">
                  <c:v>471.94577026367199</c:v>
                </c:pt>
                <c:pt idx="19">
                  <c:v>76.169725009132193</c:v>
                </c:pt>
                <c:pt idx="20">
                  <c:v>441.95709228515602</c:v>
                </c:pt>
                <c:pt idx="21">
                  <c:v>58.238690151521098</c:v>
                </c:pt>
                <c:pt idx="22">
                  <c:v>442.02239990234398</c:v>
                </c:pt>
                <c:pt idx="23">
                  <c:v>172.03897819155301</c:v>
                </c:pt>
                <c:pt idx="24">
                  <c:v>442.02264404296898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graphs'!$J$2:$J$26</c:f>
              <c:numCache>
                <c:formatCode>_(* #,##0.00_);_(* \(#,##0.00\);_(* "-"??_);_(@_)</c:formatCode>
                <c:ptCount val="25"/>
                <c:pt idx="0">
                  <c:v>58.3333333333333</c:v>
                </c:pt>
                <c:pt idx="1">
                  <c:v>363.88888888888903</c:v>
                </c:pt>
                <c:pt idx="2">
                  <c:v>627.77777777777806</c:v>
                </c:pt>
                <c:pt idx="3">
                  <c:v>422.222222222222</c:v>
                </c:pt>
                <c:pt idx="4">
                  <c:v>244.444444444444</c:v>
                </c:pt>
                <c:pt idx="5">
                  <c:v>141.666666666667</c:v>
                </c:pt>
                <c:pt idx="6">
                  <c:v>191.666666666667</c:v>
                </c:pt>
                <c:pt idx="7">
                  <c:v>77.7777777777778</c:v>
                </c:pt>
                <c:pt idx="8">
                  <c:v>119.444444444444</c:v>
                </c:pt>
                <c:pt idx="9">
                  <c:v>61.1111111111111</c:v>
                </c:pt>
                <c:pt idx="10">
                  <c:v>50</c:v>
                </c:pt>
                <c:pt idx="11">
                  <c:v>216.666666666667</c:v>
                </c:pt>
                <c:pt idx="12">
                  <c:v>250</c:v>
                </c:pt>
                <c:pt idx="13">
                  <c:v>216.666666666667</c:v>
                </c:pt>
                <c:pt idx="14">
                  <c:v>433.33333333333297</c:v>
                </c:pt>
                <c:pt idx="15">
                  <c:v>433.33333333333297</c:v>
                </c:pt>
                <c:pt idx="16">
                  <c:v>327.777777777778</c:v>
                </c:pt>
                <c:pt idx="17">
                  <c:v>244.444444444444</c:v>
                </c:pt>
                <c:pt idx="18">
                  <c:v>413.88888888888903</c:v>
                </c:pt>
                <c:pt idx="19">
                  <c:v>186.111111111111</c:v>
                </c:pt>
                <c:pt idx="20">
                  <c:v>163.888888888889</c:v>
                </c:pt>
                <c:pt idx="21">
                  <c:v>72.2222222222222</c:v>
                </c:pt>
                <c:pt idx="22">
                  <c:v>183.333333333333</c:v>
                </c:pt>
                <c:pt idx="23">
                  <c:v>222.222222222222</c:v>
                </c:pt>
                <c:pt idx="24">
                  <c:v>186.111111111111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34080"/>
        <c:axId val="118534656"/>
      </c:scatterChart>
      <c:valAx>
        <c:axId val="11853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layout/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8534656"/>
        <c:crosses val="autoZero"/>
        <c:crossBetween val="midCat"/>
      </c:valAx>
      <c:valAx>
        <c:axId val="118534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85340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rgbClr val="0000FF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xVal>
          <c:y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rgbClr val="00FF00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xVal>
          <c:yVal>
            <c:numRef>
              <c:f>'Official data and graphs'!$E$2:$E$26</c:f>
              <c:numCache>
                <c:formatCode>_(* #,##0.00_);_(* \(#,##0.00\);_(* "-"??_);_(@_)</c:formatCode>
                <c:ptCount val="25"/>
                <c:pt idx="0">
                  <c:v>1033.3768803852399</c:v>
                </c:pt>
                <c:pt idx="1">
                  <c:v>5097.046875</c:v>
                </c:pt>
                <c:pt idx="2">
                  <c:v>5550.4755859375</c:v>
                </c:pt>
                <c:pt idx="3">
                  <c:v>1376.9103222419701</c:v>
                </c:pt>
                <c:pt idx="4">
                  <c:v>887.63908753538999</c:v>
                </c:pt>
                <c:pt idx="5">
                  <c:v>543.77913499779197</c:v>
                </c:pt>
                <c:pt idx="6">
                  <c:v>872.03425964405301</c:v>
                </c:pt>
                <c:pt idx="7">
                  <c:v>150.34135279236</c:v>
                </c:pt>
                <c:pt idx="8">
                  <c:v>272.38960023183398</c:v>
                </c:pt>
                <c:pt idx="9">
                  <c:v>227.13807809329001</c:v>
                </c:pt>
                <c:pt idx="10">
                  <c:v>424.75801095007</c:v>
                </c:pt>
                <c:pt idx="11">
                  <c:v>781.20416259765602</c:v>
                </c:pt>
                <c:pt idx="12">
                  <c:v>742.49809494740498</c:v>
                </c:pt>
                <c:pt idx="13">
                  <c:v>388.70057542894801</c:v>
                </c:pt>
                <c:pt idx="14">
                  <c:v>3419.373046875</c:v>
                </c:pt>
                <c:pt idx="15">
                  <c:v>3899.17431640625</c:v>
                </c:pt>
                <c:pt idx="16">
                  <c:v>1225.58503916534</c:v>
                </c:pt>
                <c:pt idx="17">
                  <c:v>290.88286824469799</c:v>
                </c:pt>
                <c:pt idx="18">
                  <c:v>2389.62719726562</c:v>
                </c:pt>
                <c:pt idx="19">
                  <c:v>381.55529573968698</c:v>
                </c:pt>
                <c:pt idx="20">
                  <c:v>997.85797119140602</c:v>
                </c:pt>
                <c:pt idx="21">
                  <c:v>354.14554112902999</c:v>
                </c:pt>
                <c:pt idx="22">
                  <c:v>1128.20910644531</c:v>
                </c:pt>
                <c:pt idx="23">
                  <c:v>941.49481153552199</c:v>
                </c:pt>
                <c:pt idx="24">
                  <c:v>697.30139160156205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xVal>
          <c:yVal>
            <c:numRef>
              <c:f>'Official data and graphs'!$F$2:$F$26</c:f>
              <c:numCache>
                <c:formatCode>_(* #,##0.00_);_(* \(#,##0.00\);_(* "-"??_);_(@_)</c:formatCode>
                <c:ptCount val="25"/>
                <c:pt idx="0">
                  <c:v>1130.55555555556</c:v>
                </c:pt>
                <c:pt idx="1">
                  <c:v>5433.3333333333303</c:v>
                </c:pt>
                <c:pt idx="2">
                  <c:v>6283.3333333333303</c:v>
                </c:pt>
                <c:pt idx="3">
                  <c:v>3111.1111111111099</c:v>
                </c:pt>
                <c:pt idx="4">
                  <c:v>1319.44444444444</c:v>
                </c:pt>
                <c:pt idx="5">
                  <c:v>277.777777777778</c:v>
                </c:pt>
                <c:pt idx="6">
                  <c:v>2102.7777777777801</c:v>
                </c:pt>
                <c:pt idx="7">
                  <c:v>186.111111111111</c:v>
                </c:pt>
                <c:pt idx="8">
                  <c:v>602.77777777777806</c:v>
                </c:pt>
                <c:pt idx="9">
                  <c:v>508.33333333333297</c:v>
                </c:pt>
                <c:pt idx="10">
                  <c:v>500</c:v>
                </c:pt>
                <c:pt idx="11">
                  <c:v>2905.5555555555602</c:v>
                </c:pt>
                <c:pt idx="12">
                  <c:v>2100</c:v>
                </c:pt>
                <c:pt idx="13">
                  <c:v>1366.6666666666699</c:v>
                </c:pt>
                <c:pt idx="14">
                  <c:v>4641.6666666666697</c:v>
                </c:pt>
                <c:pt idx="15">
                  <c:v>4422.2222222222199</c:v>
                </c:pt>
                <c:pt idx="16">
                  <c:v>744.444444444444</c:v>
                </c:pt>
                <c:pt idx="17">
                  <c:v>1022.22222222222</c:v>
                </c:pt>
                <c:pt idx="18">
                  <c:v>3852.7777777777801</c:v>
                </c:pt>
                <c:pt idx="19">
                  <c:v>1908.3333333333301</c:v>
                </c:pt>
                <c:pt idx="20">
                  <c:v>938.88888888888903</c:v>
                </c:pt>
                <c:pt idx="21">
                  <c:v>1116.6666666666699</c:v>
                </c:pt>
                <c:pt idx="22">
                  <c:v>1675</c:v>
                </c:pt>
                <c:pt idx="23">
                  <c:v>1788.8888888888901</c:v>
                </c:pt>
                <c:pt idx="24">
                  <c:v>2244.4444444444398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36960"/>
        <c:axId val="118537536"/>
      </c:scatterChart>
      <c:valAx>
        <c:axId val="1185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</a:t>
                </a:r>
                <a:r>
                  <a:rPr lang="en-US" sz="1800" b="0" i="0" baseline="0">
                    <a:latin typeface="Arial"/>
                  </a:rPr>
                  <a:t> canopy openness</a:t>
                </a:r>
                <a:endParaRPr lang="en-US" sz="1800" b="0" i="0">
                  <a:latin typeface="Arial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8537536"/>
        <c:crosses val="autoZero"/>
        <c:crossBetween val="midCat"/>
      </c:valAx>
      <c:valAx>
        <c:axId val="118537536"/>
        <c:scaling>
          <c:orientation val="minMax"/>
          <c:min val="-5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Direct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853696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xVal>
          <c:y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rgbClr val="00FF00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xVal>
          <c:yVal>
            <c:numRef>
              <c:f>'Official data and graphs'!$I$2:$I$26</c:f>
              <c:numCache>
                <c:formatCode>_(* #,##0.00_);_(* \(#,##0.00\);_(* "-"??_);_(@_)</c:formatCode>
                <c:ptCount val="25"/>
                <c:pt idx="0">
                  <c:v>130.10460589954101</c:v>
                </c:pt>
                <c:pt idx="1">
                  <c:v>670.76330566406205</c:v>
                </c:pt>
                <c:pt idx="2">
                  <c:v>702.87268066406205</c:v>
                </c:pt>
                <c:pt idx="3">
                  <c:v>173.04505061056</c:v>
                </c:pt>
                <c:pt idx="4">
                  <c:v>110.625178575026</c:v>
                </c:pt>
                <c:pt idx="5">
                  <c:v>67.854441451628304</c:v>
                </c:pt>
                <c:pt idx="6">
                  <c:v>125.593270556382</c:v>
                </c:pt>
                <c:pt idx="7">
                  <c:v>36.823677109053897</c:v>
                </c:pt>
                <c:pt idx="8">
                  <c:v>39.7132559152409</c:v>
                </c:pt>
                <c:pt idx="9">
                  <c:v>32.6004020181676</c:v>
                </c:pt>
                <c:pt idx="10">
                  <c:v>60.549074420782297</c:v>
                </c:pt>
                <c:pt idx="11">
                  <c:v>604.18402099609398</c:v>
                </c:pt>
                <c:pt idx="12">
                  <c:v>108.56585395942101</c:v>
                </c:pt>
                <c:pt idx="13">
                  <c:v>62.941014969178497</c:v>
                </c:pt>
                <c:pt idx="14">
                  <c:v>604.17626953125</c:v>
                </c:pt>
                <c:pt idx="15">
                  <c:v>604.17669677734398</c:v>
                </c:pt>
                <c:pt idx="16">
                  <c:v>172.47148389485</c:v>
                </c:pt>
                <c:pt idx="17">
                  <c:v>40.722193225081597</c:v>
                </c:pt>
                <c:pt idx="18">
                  <c:v>471.94577026367199</c:v>
                </c:pt>
                <c:pt idx="19">
                  <c:v>76.169725009132193</c:v>
                </c:pt>
                <c:pt idx="20">
                  <c:v>441.95709228515602</c:v>
                </c:pt>
                <c:pt idx="21">
                  <c:v>58.238690151521098</c:v>
                </c:pt>
                <c:pt idx="22">
                  <c:v>442.02239990234398</c:v>
                </c:pt>
                <c:pt idx="23">
                  <c:v>172.03897819155301</c:v>
                </c:pt>
                <c:pt idx="24">
                  <c:v>442.02264404296898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xVal>
          <c:yVal>
            <c:numRef>
              <c:f>'Official data and graphs'!$J$2:$J$26</c:f>
              <c:numCache>
                <c:formatCode>_(* #,##0.00_);_(* \(#,##0.00\);_(* "-"??_);_(@_)</c:formatCode>
                <c:ptCount val="25"/>
                <c:pt idx="0">
                  <c:v>58.3333333333333</c:v>
                </c:pt>
                <c:pt idx="1">
                  <c:v>363.88888888888903</c:v>
                </c:pt>
                <c:pt idx="2">
                  <c:v>627.77777777777806</c:v>
                </c:pt>
                <c:pt idx="3">
                  <c:v>422.222222222222</c:v>
                </c:pt>
                <c:pt idx="4">
                  <c:v>244.444444444444</c:v>
                </c:pt>
                <c:pt idx="5">
                  <c:v>141.666666666667</c:v>
                </c:pt>
                <c:pt idx="6">
                  <c:v>191.666666666667</c:v>
                </c:pt>
                <c:pt idx="7">
                  <c:v>77.7777777777778</c:v>
                </c:pt>
                <c:pt idx="8">
                  <c:v>119.444444444444</c:v>
                </c:pt>
                <c:pt idx="9">
                  <c:v>61.1111111111111</c:v>
                </c:pt>
                <c:pt idx="10">
                  <c:v>50</c:v>
                </c:pt>
                <c:pt idx="11">
                  <c:v>216.666666666667</c:v>
                </c:pt>
                <c:pt idx="12">
                  <c:v>250</c:v>
                </c:pt>
                <c:pt idx="13">
                  <c:v>216.666666666667</c:v>
                </c:pt>
                <c:pt idx="14">
                  <c:v>433.33333333333297</c:v>
                </c:pt>
                <c:pt idx="15">
                  <c:v>433.33333333333297</c:v>
                </c:pt>
                <c:pt idx="16">
                  <c:v>327.777777777778</c:v>
                </c:pt>
                <c:pt idx="17">
                  <c:v>244.444444444444</c:v>
                </c:pt>
                <c:pt idx="18">
                  <c:v>413.88888888888903</c:v>
                </c:pt>
                <c:pt idx="19">
                  <c:v>186.111111111111</c:v>
                </c:pt>
                <c:pt idx="20">
                  <c:v>163.888888888889</c:v>
                </c:pt>
                <c:pt idx="21">
                  <c:v>72.2222222222222</c:v>
                </c:pt>
                <c:pt idx="22">
                  <c:v>183.333333333333</c:v>
                </c:pt>
                <c:pt idx="23">
                  <c:v>222.222222222222</c:v>
                </c:pt>
                <c:pt idx="24">
                  <c:v>186.111111111111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44480"/>
        <c:axId val="119245056"/>
      </c:scatterChart>
      <c:valAx>
        <c:axId val="11924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</a:t>
                </a:r>
                <a:r>
                  <a:rPr lang="en-US" sz="1800" b="0" i="0" baseline="0">
                    <a:latin typeface="Arial"/>
                  </a:rPr>
                  <a:t> canopy openness</a:t>
                </a:r>
                <a:endParaRPr lang="en-US" sz="1800" b="0" i="0">
                  <a:latin typeface="Arial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245056"/>
        <c:crosses val="autoZero"/>
        <c:crossBetween val="midCat"/>
      </c:valAx>
      <c:valAx>
        <c:axId val="119245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24448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poly"/>
            <c:order val="2"/>
            <c:dispRSqr val="0"/>
            <c:dispEq val="0"/>
          </c:trendline>
          <c:x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xVal>
          <c:yVal>
            <c:numRef>
              <c:f>'Official data and graphs'!$F$2:$F$26</c:f>
              <c:numCache>
                <c:formatCode>_(* #,##0.00_);_(* \(#,##0.00\);_(* "-"??_);_(@_)</c:formatCode>
                <c:ptCount val="25"/>
                <c:pt idx="0">
                  <c:v>1130.55555555556</c:v>
                </c:pt>
                <c:pt idx="1">
                  <c:v>5433.3333333333303</c:v>
                </c:pt>
                <c:pt idx="2">
                  <c:v>6283.3333333333303</c:v>
                </c:pt>
                <c:pt idx="3">
                  <c:v>3111.1111111111099</c:v>
                </c:pt>
                <c:pt idx="4">
                  <c:v>1319.44444444444</c:v>
                </c:pt>
                <c:pt idx="5">
                  <c:v>277.777777777778</c:v>
                </c:pt>
                <c:pt idx="6">
                  <c:v>2102.7777777777801</c:v>
                </c:pt>
                <c:pt idx="7">
                  <c:v>186.111111111111</c:v>
                </c:pt>
                <c:pt idx="8">
                  <c:v>602.77777777777806</c:v>
                </c:pt>
                <c:pt idx="9">
                  <c:v>508.33333333333297</c:v>
                </c:pt>
                <c:pt idx="10">
                  <c:v>500</c:v>
                </c:pt>
                <c:pt idx="11">
                  <c:v>2905.5555555555602</c:v>
                </c:pt>
                <c:pt idx="12">
                  <c:v>2100</c:v>
                </c:pt>
                <c:pt idx="13">
                  <c:v>1366.6666666666699</c:v>
                </c:pt>
                <c:pt idx="14">
                  <c:v>4641.6666666666697</c:v>
                </c:pt>
                <c:pt idx="15">
                  <c:v>4422.2222222222199</c:v>
                </c:pt>
                <c:pt idx="16">
                  <c:v>744.444444444444</c:v>
                </c:pt>
                <c:pt idx="17">
                  <c:v>1022.22222222222</c:v>
                </c:pt>
                <c:pt idx="18">
                  <c:v>3852.7777777777801</c:v>
                </c:pt>
                <c:pt idx="19">
                  <c:v>1908.3333333333301</c:v>
                </c:pt>
                <c:pt idx="20">
                  <c:v>938.88888888888903</c:v>
                </c:pt>
                <c:pt idx="21">
                  <c:v>1116.6666666666699</c:v>
                </c:pt>
                <c:pt idx="22">
                  <c:v>1675</c:v>
                </c:pt>
                <c:pt idx="23">
                  <c:v>1788.8888888888901</c:v>
                </c:pt>
                <c:pt idx="24">
                  <c:v>2244.4444444444398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47936"/>
        <c:axId val="119248512"/>
      </c:scatterChart>
      <c:valAx>
        <c:axId val="1192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Field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248512"/>
        <c:crosses val="autoZero"/>
        <c:crossBetween val="midCat"/>
      </c:valAx>
      <c:valAx>
        <c:axId val="119248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 Direct</a:t>
                </a:r>
                <a:r>
                  <a:rPr lang="en-US" sz="1800" b="0" i="0" baseline="0">
                    <a:latin typeface="Arial"/>
                  </a:rPr>
                  <a:t> Solar Radiation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247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xVal>
          <c:yVal>
            <c:numRef>
              <c:f>'Official data and graphs'!$E$2:$E$26</c:f>
              <c:numCache>
                <c:formatCode>_(* #,##0.00_);_(* \(#,##0.00\);_(* "-"??_);_(@_)</c:formatCode>
                <c:ptCount val="25"/>
                <c:pt idx="0">
                  <c:v>1033.3768803852399</c:v>
                </c:pt>
                <c:pt idx="1">
                  <c:v>5097.046875</c:v>
                </c:pt>
                <c:pt idx="2">
                  <c:v>5550.4755859375</c:v>
                </c:pt>
                <c:pt idx="3">
                  <c:v>1376.9103222419701</c:v>
                </c:pt>
                <c:pt idx="4">
                  <c:v>887.63908753538999</c:v>
                </c:pt>
                <c:pt idx="5">
                  <c:v>543.77913499779197</c:v>
                </c:pt>
                <c:pt idx="6">
                  <c:v>872.03425964405301</c:v>
                </c:pt>
                <c:pt idx="7">
                  <c:v>150.34135279236</c:v>
                </c:pt>
                <c:pt idx="8">
                  <c:v>272.38960023183398</c:v>
                </c:pt>
                <c:pt idx="9">
                  <c:v>227.13807809329001</c:v>
                </c:pt>
                <c:pt idx="10">
                  <c:v>424.75801095007</c:v>
                </c:pt>
                <c:pt idx="11">
                  <c:v>781.20416259765602</c:v>
                </c:pt>
                <c:pt idx="12">
                  <c:v>742.49809494740498</c:v>
                </c:pt>
                <c:pt idx="13">
                  <c:v>388.70057542894801</c:v>
                </c:pt>
                <c:pt idx="14">
                  <c:v>3419.373046875</c:v>
                </c:pt>
                <c:pt idx="15">
                  <c:v>3899.17431640625</c:v>
                </c:pt>
                <c:pt idx="16">
                  <c:v>1225.58503916534</c:v>
                </c:pt>
                <c:pt idx="17">
                  <c:v>290.88286824469799</c:v>
                </c:pt>
                <c:pt idx="18">
                  <c:v>2389.62719726562</c:v>
                </c:pt>
                <c:pt idx="19">
                  <c:v>381.55529573968698</c:v>
                </c:pt>
                <c:pt idx="20">
                  <c:v>997.85797119140602</c:v>
                </c:pt>
                <c:pt idx="21">
                  <c:v>354.14554112902999</c:v>
                </c:pt>
                <c:pt idx="22">
                  <c:v>1128.20910644531</c:v>
                </c:pt>
                <c:pt idx="23">
                  <c:v>941.49481153552199</c:v>
                </c:pt>
                <c:pt idx="24">
                  <c:v>697.30139160156205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50240"/>
        <c:axId val="119463936"/>
      </c:scatterChart>
      <c:valAx>
        <c:axId val="1192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Field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463936"/>
        <c:crosses val="autoZero"/>
        <c:crossBetween val="midCat"/>
      </c:valAx>
      <c:valAx>
        <c:axId val="119463936"/>
        <c:scaling>
          <c:orientation val="minMax"/>
          <c:max val="7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SSR</a:t>
                </a:r>
                <a:r>
                  <a:rPr lang="en-US" sz="1800" b="0" i="0" baseline="0">
                    <a:latin typeface="Arial"/>
                  </a:rPr>
                  <a:t> </a:t>
                </a:r>
                <a:r>
                  <a:rPr lang="en-US" sz="1800" b="0" i="0">
                    <a:latin typeface="Arial"/>
                  </a:rPr>
                  <a:t>Direct</a:t>
                </a:r>
                <a:r>
                  <a:rPr lang="en-US" sz="1800" b="0" i="0" baseline="0">
                    <a:latin typeface="Arial"/>
                  </a:rPr>
                  <a:t> Solar Radiation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2502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xVal>
          <c:yVal>
            <c:numRef>
              <c:f>'Official data and graphs'!$J$2:$J$26</c:f>
              <c:numCache>
                <c:formatCode>_(* #,##0.00_);_(* \(#,##0.00\);_(* "-"??_);_(@_)</c:formatCode>
                <c:ptCount val="25"/>
                <c:pt idx="0">
                  <c:v>58.3333333333333</c:v>
                </c:pt>
                <c:pt idx="1">
                  <c:v>363.88888888888903</c:v>
                </c:pt>
                <c:pt idx="2">
                  <c:v>627.77777777777806</c:v>
                </c:pt>
                <c:pt idx="3">
                  <c:v>422.222222222222</c:v>
                </c:pt>
                <c:pt idx="4">
                  <c:v>244.444444444444</c:v>
                </c:pt>
                <c:pt idx="5">
                  <c:v>141.666666666667</c:v>
                </c:pt>
                <c:pt idx="6">
                  <c:v>191.666666666667</c:v>
                </c:pt>
                <c:pt idx="7">
                  <c:v>77.7777777777778</c:v>
                </c:pt>
                <c:pt idx="8">
                  <c:v>119.444444444444</c:v>
                </c:pt>
                <c:pt idx="9">
                  <c:v>61.1111111111111</c:v>
                </c:pt>
                <c:pt idx="10">
                  <c:v>50</c:v>
                </c:pt>
                <c:pt idx="11">
                  <c:v>216.666666666667</c:v>
                </c:pt>
                <c:pt idx="12">
                  <c:v>250</c:v>
                </c:pt>
                <c:pt idx="13">
                  <c:v>216.666666666667</c:v>
                </c:pt>
                <c:pt idx="14">
                  <c:v>433.33333333333297</c:v>
                </c:pt>
                <c:pt idx="15">
                  <c:v>433.33333333333297</c:v>
                </c:pt>
                <c:pt idx="16">
                  <c:v>327.777777777778</c:v>
                </c:pt>
                <c:pt idx="17">
                  <c:v>244.444444444444</c:v>
                </c:pt>
                <c:pt idx="18">
                  <c:v>413.88888888888903</c:v>
                </c:pt>
                <c:pt idx="19">
                  <c:v>186.111111111111</c:v>
                </c:pt>
                <c:pt idx="20">
                  <c:v>163.888888888889</c:v>
                </c:pt>
                <c:pt idx="21">
                  <c:v>72.2222222222222</c:v>
                </c:pt>
                <c:pt idx="22">
                  <c:v>183.333333333333</c:v>
                </c:pt>
                <c:pt idx="23">
                  <c:v>222.222222222222</c:v>
                </c:pt>
                <c:pt idx="24">
                  <c:v>186.111111111111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65088"/>
        <c:axId val="119465664"/>
      </c:scatterChart>
      <c:valAx>
        <c:axId val="1194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Field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465664"/>
        <c:crosses val="autoZero"/>
        <c:crossBetween val="midCat"/>
      </c:valAx>
      <c:valAx>
        <c:axId val="119465664"/>
        <c:scaling>
          <c:orientation val="minMax"/>
          <c:max val="1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</a:t>
                </a:r>
                <a:r>
                  <a:rPr lang="en-US" sz="1800" b="0" i="0" baseline="0">
                    <a:latin typeface="Arial"/>
                  </a:rPr>
                  <a:t> </a:t>
                </a: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465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graphs'!$I$2:$I$26</c:f>
              <c:numCache>
                <c:formatCode>_(* #,##0.00_);_(* \(#,##0.00\);_(* "-"??_);_(@_)</c:formatCode>
                <c:ptCount val="25"/>
                <c:pt idx="0">
                  <c:v>130.10460589954101</c:v>
                </c:pt>
                <c:pt idx="1">
                  <c:v>670.76330566406205</c:v>
                </c:pt>
                <c:pt idx="2">
                  <c:v>702.87268066406205</c:v>
                </c:pt>
                <c:pt idx="3">
                  <c:v>173.04505061056</c:v>
                </c:pt>
                <c:pt idx="4">
                  <c:v>110.625178575026</c:v>
                </c:pt>
                <c:pt idx="5">
                  <c:v>67.854441451628304</c:v>
                </c:pt>
                <c:pt idx="6">
                  <c:v>125.593270556382</c:v>
                </c:pt>
                <c:pt idx="7">
                  <c:v>36.823677109053897</c:v>
                </c:pt>
                <c:pt idx="8">
                  <c:v>39.7132559152409</c:v>
                </c:pt>
                <c:pt idx="9">
                  <c:v>32.6004020181676</c:v>
                </c:pt>
                <c:pt idx="10">
                  <c:v>60.549074420782297</c:v>
                </c:pt>
                <c:pt idx="11">
                  <c:v>604.18402099609398</c:v>
                </c:pt>
                <c:pt idx="12">
                  <c:v>108.56585395942101</c:v>
                </c:pt>
                <c:pt idx="13">
                  <c:v>62.941014969178497</c:v>
                </c:pt>
                <c:pt idx="14">
                  <c:v>604.17626953125</c:v>
                </c:pt>
                <c:pt idx="15">
                  <c:v>604.17669677734398</c:v>
                </c:pt>
                <c:pt idx="16">
                  <c:v>172.47148389485</c:v>
                </c:pt>
                <c:pt idx="17">
                  <c:v>40.722193225081597</c:v>
                </c:pt>
                <c:pt idx="18">
                  <c:v>471.94577026367199</c:v>
                </c:pt>
                <c:pt idx="19">
                  <c:v>76.169725009132193</c:v>
                </c:pt>
                <c:pt idx="20">
                  <c:v>441.95709228515602</c:v>
                </c:pt>
                <c:pt idx="21">
                  <c:v>58.238690151521098</c:v>
                </c:pt>
                <c:pt idx="22">
                  <c:v>442.02239990234398</c:v>
                </c:pt>
                <c:pt idx="23">
                  <c:v>172.03897819155301</c:v>
                </c:pt>
                <c:pt idx="24">
                  <c:v>442.02264404296898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graphs'!$J$2:$J$26</c:f>
              <c:numCache>
                <c:formatCode>_(* #,##0.00_);_(* \(#,##0.00\);_(* "-"??_);_(@_)</c:formatCode>
                <c:ptCount val="25"/>
                <c:pt idx="0">
                  <c:v>58.3333333333333</c:v>
                </c:pt>
                <c:pt idx="1">
                  <c:v>363.88888888888903</c:v>
                </c:pt>
                <c:pt idx="2">
                  <c:v>627.77777777777806</c:v>
                </c:pt>
                <c:pt idx="3">
                  <c:v>422.222222222222</c:v>
                </c:pt>
                <c:pt idx="4">
                  <c:v>244.444444444444</c:v>
                </c:pt>
                <c:pt idx="5">
                  <c:v>141.666666666667</c:v>
                </c:pt>
                <c:pt idx="6">
                  <c:v>191.666666666667</c:v>
                </c:pt>
                <c:pt idx="7">
                  <c:v>77.7777777777778</c:v>
                </c:pt>
                <c:pt idx="8">
                  <c:v>119.444444444444</c:v>
                </c:pt>
                <c:pt idx="9">
                  <c:v>61.1111111111111</c:v>
                </c:pt>
                <c:pt idx="10">
                  <c:v>50</c:v>
                </c:pt>
                <c:pt idx="11">
                  <c:v>216.666666666667</c:v>
                </c:pt>
                <c:pt idx="12">
                  <c:v>250</c:v>
                </c:pt>
                <c:pt idx="13">
                  <c:v>216.666666666667</c:v>
                </c:pt>
                <c:pt idx="14">
                  <c:v>433.33333333333297</c:v>
                </c:pt>
                <c:pt idx="15">
                  <c:v>433.33333333333297</c:v>
                </c:pt>
                <c:pt idx="16">
                  <c:v>327.777777777778</c:v>
                </c:pt>
                <c:pt idx="17">
                  <c:v>244.444444444444</c:v>
                </c:pt>
                <c:pt idx="18">
                  <c:v>413.88888888888903</c:v>
                </c:pt>
                <c:pt idx="19">
                  <c:v>186.111111111111</c:v>
                </c:pt>
                <c:pt idx="20">
                  <c:v>163.888888888889</c:v>
                </c:pt>
                <c:pt idx="21">
                  <c:v>72.2222222222222</c:v>
                </c:pt>
                <c:pt idx="22">
                  <c:v>183.333333333333</c:v>
                </c:pt>
                <c:pt idx="23">
                  <c:v>222.222222222222</c:v>
                </c:pt>
                <c:pt idx="24">
                  <c:v>186.111111111111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8704"/>
        <c:axId val="77249280"/>
      </c:scatterChart>
      <c:valAx>
        <c:axId val="77248704"/>
        <c:scaling>
          <c:orientation val="minMax"/>
        </c:scaling>
        <c:delete val="0"/>
        <c:axPos val="b"/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77249280"/>
        <c:crosses val="autoZero"/>
        <c:crossBetween val="midCat"/>
      </c:valAx>
      <c:valAx>
        <c:axId val="77249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7724870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xVal>
          <c:yVal>
            <c:numRef>
              <c:f>'Official data and graphs'!$I$2:$I$26</c:f>
              <c:numCache>
                <c:formatCode>_(* #,##0.00_);_(* \(#,##0.00\);_(* "-"??_);_(@_)</c:formatCode>
                <c:ptCount val="25"/>
                <c:pt idx="0">
                  <c:v>130.10460589954101</c:v>
                </c:pt>
                <c:pt idx="1">
                  <c:v>670.76330566406205</c:v>
                </c:pt>
                <c:pt idx="2">
                  <c:v>702.87268066406205</c:v>
                </c:pt>
                <c:pt idx="3">
                  <c:v>173.04505061056</c:v>
                </c:pt>
                <c:pt idx="4">
                  <c:v>110.625178575026</c:v>
                </c:pt>
                <c:pt idx="5">
                  <c:v>67.854441451628304</c:v>
                </c:pt>
                <c:pt idx="6">
                  <c:v>125.593270556382</c:v>
                </c:pt>
                <c:pt idx="7">
                  <c:v>36.823677109053897</c:v>
                </c:pt>
                <c:pt idx="8">
                  <c:v>39.7132559152409</c:v>
                </c:pt>
                <c:pt idx="9">
                  <c:v>32.6004020181676</c:v>
                </c:pt>
                <c:pt idx="10">
                  <c:v>60.549074420782297</c:v>
                </c:pt>
                <c:pt idx="11">
                  <c:v>604.18402099609398</c:v>
                </c:pt>
                <c:pt idx="12">
                  <c:v>108.56585395942101</c:v>
                </c:pt>
                <c:pt idx="13">
                  <c:v>62.941014969178497</c:v>
                </c:pt>
                <c:pt idx="14">
                  <c:v>604.17626953125</c:v>
                </c:pt>
                <c:pt idx="15">
                  <c:v>604.17669677734398</c:v>
                </c:pt>
                <c:pt idx="16">
                  <c:v>172.47148389485</c:v>
                </c:pt>
                <c:pt idx="17">
                  <c:v>40.722193225081597</c:v>
                </c:pt>
                <c:pt idx="18">
                  <c:v>471.94577026367199</c:v>
                </c:pt>
                <c:pt idx="19">
                  <c:v>76.169725009132193</c:v>
                </c:pt>
                <c:pt idx="20">
                  <c:v>441.95709228515602</c:v>
                </c:pt>
                <c:pt idx="21">
                  <c:v>58.238690151521098</c:v>
                </c:pt>
                <c:pt idx="22">
                  <c:v>442.02239990234398</c:v>
                </c:pt>
                <c:pt idx="23">
                  <c:v>172.03897819155301</c:v>
                </c:pt>
                <c:pt idx="24">
                  <c:v>442.02264404296898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67392"/>
        <c:axId val="119467968"/>
      </c:scatterChart>
      <c:valAx>
        <c:axId val="11946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Field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467968"/>
        <c:crosses val="autoZero"/>
        <c:crossBetween val="midCat"/>
      </c:valAx>
      <c:valAx>
        <c:axId val="119467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 baseline="0">
                    <a:latin typeface="Arial"/>
                  </a:rPr>
                  <a:t>SSR </a:t>
                </a: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467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'Official data and graphs'!$O$2:$O$26</c:f>
              <c:numCache>
                <c:formatCode>_(* #,##0.00_);_(* \(#,##0.00\);_(* "-"??_);_(@_)</c:formatCode>
                <c:ptCount val="25"/>
                <c:pt idx="0">
                  <c:v>1188.8888888888901</c:v>
                </c:pt>
                <c:pt idx="1">
                  <c:v>5797.2222222222199</c:v>
                </c:pt>
                <c:pt idx="2">
                  <c:v>6911.1111111111104</c:v>
                </c:pt>
                <c:pt idx="3">
                  <c:v>3536.1111111111099</c:v>
                </c:pt>
                <c:pt idx="4">
                  <c:v>1563.8888888888901</c:v>
                </c:pt>
                <c:pt idx="5">
                  <c:v>422.222222222222</c:v>
                </c:pt>
                <c:pt idx="6">
                  <c:v>2294.4444444444398</c:v>
                </c:pt>
                <c:pt idx="7">
                  <c:v>263.88888888888903</c:v>
                </c:pt>
                <c:pt idx="8">
                  <c:v>722.22222222222194</c:v>
                </c:pt>
                <c:pt idx="9">
                  <c:v>569.444444444444</c:v>
                </c:pt>
                <c:pt idx="10">
                  <c:v>547.22222222222194</c:v>
                </c:pt>
                <c:pt idx="11">
                  <c:v>3122.2222222222199</c:v>
                </c:pt>
                <c:pt idx="12">
                  <c:v>2350</c:v>
                </c:pt>
                <c:pt idx="13">
                  <c:v>1586.1111111111099</c:v>
                </c:pt>
                <c:pt idx="14">
                  <c:v>5075</c:v>
                </c:pt>
                <c:pt idx="15">
                  <c:v>4855.5555555555602</c:v>
                </c:pt>
                <c:pt idx="16">
                  <c:v>1075</c:v>
                </c:pt>
                <c:pt idx="17">
                  <c:v>1266.6666666666699</c:v>
                </c:pt>
                <c:pt idx="18">
                  <c:v>4266.6666666666697</c:v>
                </c:pt>
                <c:pt idx="19">
                  <c:v>2094.4444444444398</c:v>
                </c:pt>
                <c:pt idx="20">
                  <c:v>1102.7777777777801</c:v>
                </c:pt>
                <c:pt idx="21">
                  <c:v>1188.8888888888901</c:v>
                </c:pt>
                <c:pt idx="22">
                  <c:v>1858.3333333333301</c:v>
                </c:pt>
                <c:pt idx="23">
                  <c:v>2011.1111111111099</c:v>
                </c:pt>
                <c:pt idx="24">
                  <c:v>2430.5555555555602</c:v>
                </c:pt>
              </c:numCache>
            </c:numRef>
          </c:xVal>
          <c:yVal>
            <c:numRef>
              <c:f>'Official data and graphs'!$N$2:$N$26</c:f>
              <c:numCache>
                <c:formatCode>_(* #,##0.00_);_(* \(#,##0.00\);_(* "-"??_);_(@_)</c:formatCode>
                <c:ptCount val="25"/>
                <c:pt idx="0">
                  <c:v>1163.48148628478</c:v>
                </c:pt>
                <c:pt idx="1">
                  <c:v>5767.8101806640598</c:v>
                </c:pt>
                <c:pt idx="2">
                  <c:v>6253.3482666015598</c:v>
                </c:pt>
                <c:pt idx="3">
                  <c:v>1549.95537285252</c:v>
                </c:pt>
                <c:pt idx="4">
                  <c:v>998.26426611041597</c:v>
                </c:pt>
                <c:pt idx="5">
                  <c:v>611.63357644942096</c:v>
                </c:pt>
                <c:pt idx="6">
                  <c:v>997.62753020043601</c:v>
                </c:pt>
                <c:pt idx="7">
                  <c:v>187.16502990141399</c:v>
                </c:pt>
                <c:pt idx="8">
                  <c:v>312.10285614707499</c:v>
                </c:pt>
                <c:pt idx="9">
                  <c:v>259.73848011145799</c:v>
                </c:pt>
                <c:pt idx="10">
                  <c:v>485.30708537085297</c:v>
                </c:pt>
                <c:pt idx="11">
                  <c:v>1385.38818359375</c:v>
                </c:pt>
                <c:pt idx="12">
                  <c:v>851.063948906826</c:v>
                </c:pt>
                <c:pt idx="13">
                  <c:v>451.64159039812603</c:v>
                </c:pt>
                <c:pt idx="14">
                  <c:v>4023.54931640625</c:v>
                </c:pt>
                <c:pt idx="15">
                  <c:v>4503.3510131835901</c:v>
                </c:pt>
                <c:pt idx="16">
                  <c:v>1398.0565230601901</c:v>
                </c:pt>
                <c:pt idx="17">
                  <c:v>331.60506146978003</c:v>
                </c:pt>
                <c:pt idx="18">
                  <c:v>2861.5729675293001</c:v>
                </c:pt>
                <c:pt idx="19">
                  <c:v>457.72502074881902</c:v>
                </c:pt>
                <c:pt idx="20">
                  <c:v>1439.81506347656</c:v>
                </c:pt>
                <c:pt idx="21">
                  <c:v>412.38423128055098</c:v>
                </c:pt>
                <c:pt idx="22">
                  <c:v>1570.2315063476599</c:v>
                </c:pt>
                <c:pt idx="23">
                  <c:v>1113.5337897270799</c:v>
                </c:pt>
                <c:pt idx="24">
                  <c:v>1139.3240356445301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69696"/>
        <c:axId val="119470272"/>
      </c:scatterChart>
      <c:valAx>
        <c:axId val="11946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</a:t>
                </a:r>
                <a:r>
                  <a:rPr lang="en-US" sz="1800" b="0" i="0" baseline="0">
                    <a:latin typeface="Arial"/>
                  </a:rPr>
                  <a:t> Total Solar Radiation</a:t>
                </a:r>
                <a:endParaRPr lang="en-US" sz="1800" b="0" i="0">
                  <a:latin typeface="Arial"/>
                </a:endParaRP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470272"/>
        <c:crosses val="autoZero"/>
        <c:crossBetween val="midCat"/>
      </c:valAx>
      <c:valAx>
        <c:axId val="119470272"/>
        <c:scaling>
          <c:orientation val="minMax"/>
          <c:max val="7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 baseline="0">
                    <a:latin typeface="Arial"/>
                  </a:rPr>
                  <a:t>SSR Total Solar Radiation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469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intercept val="0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57152"/>
        <c:axId val="119857728"/>
      </c:scatterChart>
      <c:valAx>
        <c:axId val="119857152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57728"/>
        <c:crosses val="autoZero"/>
        <c:crossBetween val="midCat"/>
      </c:valAx>
      <c:valAx>
        <c:axId val="119857728"/>
        <c:scaling>
          <c:orientation val="minMax"/>
          <c:max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</a:t>
                </a:r>
                <a:r>
                  <a:rPr lang="en-US" sz="1800" b="0" i="0" baseline="0">
                    <a:latin typeface="Arial"/>
                  </a:rPr>
                  <a:t> canopy openness 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57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intercept val="0"/>
            <c:dispRSqr val="0"/>
            <c:dispEq val="0"/>
          </c:trendline>
          <c:x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xVal>
          <c:y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59456"/>
        <c:axId val="119860032"/>
      </c:scatterChart>
      <c:valAx>
        <c:axId val="11985945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</a:t>
                </a:r>
                <a:r>
                  <a:rPr lang="en-US" sz="1800" b="0" i="0" baseline="0">
                    <a:latin typeface="Arial"/>
                  </a:rPr>
                  <a:t> canopy openness</a:t>
                </a:r>
                <a:endParaRPr lang="en-US" sz="1800" b="0" i="0">
                  <a:latin typeface="Arial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60032"/>
        <c:crosses val="autoZero"/>
        <c:crossBetween val="midCat"/>
      </c:valAx>
      <c:valAx>
        <c:axId val="119860032"/>
        <c:scaling>
          <c:orientation val="minMax"/>
          <c:max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layout>
            <c:manualLayout>
              <c:xMode val="edge"/>
              <c:yMode val="edge"/>
              <c:x val="7.8247261345852897E-3"/>
              <c:y val="0.44652694848189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59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61760"/>
        <c:axId val="119862336"/>
      </c:scatterChart>
      <c:valAx>
        <c:axId val="11986176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62336"/>
        <c:crosses val="autoZero"/>
        <c:crossBetween val="midCat"/>
      </c:valAx>
      <c:valAx>
        <c:axId val="119862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Field</a:t>
                </a:r>
                <a:r>
                  <a:rPr lang="en-US" sz="1800" b="0" i="0" baseline="0">
                    <a:latin typeface="Arial"/>
                  </a:rPr>
                  <a:t> Diffuse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4.6948356807511703E-3"/>
              <c:y val="0.35992070477595101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61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graphs'!$N$2:$N$26</c:f>
              <c:numCache>
                <c:formatCode>_(* #,##0.00_);_(* \(#,##0.00\);_(* "-"??_);_(@_)</c:formatCode>
                <c:ptCount val="25"/>
                <c:pt idx="0">
                  <c:v>1163.48148628478</c:v>
                </c:pt>
                <c:pt idx="1">
                  <c:v>5767.8101806640598</c:v>
                </c:pt>
                <c:pt idx="2">
                  <c:v>6253.3482666015598</c:v>
                </c:pt>
                <c:pt idx="3">
                  <c:v>1549.95537285252</c:v>
                </c:pt>
                <c:pt idx="4">
                  <c:v>998.26426611041597</c:v>
                </c:pt>
                <c:pt idx="5">
                  <c:v>611.63357644942096</c:v>
                </c:pt>
                <c:pt idx="6">
                  <c:v>997.62753020043601</c:v>
                </c:pt>
                <c:pt idx="7">
                  <c:v>187.16502990141399</c:v>
                </c:pt>
                <c:pt idx="8">
                  <c:v>312.10285614707499</c:v>
                </c:pt>
                <c:pt idx="9">
                  <c:v>259.73848011145799</c:v>
                </c:pt>
                <c:pt idx="10">
                  <c:v>485.30708537085297</c:v>
                </c:pt>
                <c:pt idx="11">
                  <c:v>1385.38818359375</c:v>
                </c:pt>
                <c:pt idx="12">
                  <c:v>851.063948906826</c:v>
                </c:pt>
                <c:pt idx="13">
                  <c:v>451.64159039812603</c:v>
                </c:pt>
                <c:pt idx="14">
                  <c:v>4023.54931640625</c:v>
                </c:pt>
                <c:pt idx="15">
                  <c:v>4503.3510131835901</c:v>
                </c:pt>
                <c:pt idx="16">
                  <c:v>1398.0565230601901</c:v>
                </c:pt>
                <c:pt idx="17">
                  <c:v>331.60506146978003</c:v>
                </c:pt>
                <c:pt idx="18">
                  <c:v>2861.5729675293001</c:v>
                </c:pt>
                <c:pt idx="19">
                  <c:v>457.72502074881902</c:v>
                </c:pt>
                <c:pt idx="20">
                  <c:v>1439.81506347656</c:v>
                </c:pt>
                <c:pt idx="21">
                  <c:v>412.38423128055098</c:v>
                </c:pt>
                <c:pt idx="22">
                  <c:v>1570.2315063476599</c:v>
                </c:pt>
                <c:pt idx="23">
                  <c:v>1113.5337897270799</c:v>
                </c:pt>
                <c:pt idx="24">
                  <c:v>1139.3240356445301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graphs'!$O$2:$O$26</c:f>
              <c:numCache>
                <c:formatCode>_(* #,##0.00_);_(* \(#,##0.00\);_(* "-"??_);_(@_)</c:formatCode>
                <c:ptCount val="25"/>
                <c:pt idx="0">
                  <c:v>1188.8888888888901</c:v>
                </c:pt>
                <c:pt idx="1">
                  <c:v>5797.2222222222199</c:v>
                </c:pt>
                <c:pt idx="2">
                  <c:v>6911.1111111111104</c:v>
                </c:pt>
                <c:pt idx="3">
                  <c:v>3536.1111111111099</c:v>
                </c:pt>
                <c:pt idx="4">
                  <c:v>1563.8888888888901</c:v>
                </c:pt>
                <c:pt idx="5">
                  <c:v>422.222222222222</c:v>
                </c:pt>
                <c:pt idx="6">
                  <c:v>2294.4444444444398</c:v>
                </c:pt>
                <c:pt idx="7">
                  <c:v>263.88888888888903</c:v>
                </c:pt>
                <c:pt idx="8">
                  <c:v>722.22222222222194</c:v>
                </c:pt>
                <c:pt idx="9">
                  <c:v>569.444444444444</c:v>
                </c:pt>
                <c:pt idx="10">
                  <c:v>547.22222222222194</c:v>
                </c:pt>
                <c:pt idx="11">
                  <c:v>3122.2222222222199</c:v>
                </c:pt>
                <c:pt idx="12">
                  <c:v>2350</c:v>
                </c:pt>
                <c:pt idx="13">
                  <c:v>1586.1111111111099</c:v>
                </c:pt>
                <c:pt idx="14">
                  <c:v>5075</c:v>
                </c:pt>
                <c:pt idx="15">
                  <c:v>4855.5555555555602</c:v>
                </c:pt>
                <c:pt idx="16">
                  <c:v>1075</c:v>
                </c:pt>
                <c:pt idx="17">
                  <c:v>1266.6666666666699</c:v>
                </c:pt>
                <c:pt idx="18">
                  <c:v>4266.6666666666697</c:v>
                </c:pt>
                <c:pt idx="19">
                  <c:v>2094.4444444444398</c:v>
                </c:pt>
                <c:pt idx="20">
                  <c:v>1102.7777777777801</c:v>
                </c:pt>
                <c:pt idx="21">
                  <c:v>1188.8888888888901</c:v>
                </c:pt>
                <c:pt idx="22">
                  <c:v>1858.3333333333301</c:v>
                </c:pt>
                <c:pt idx="23">
                  <c:v>2011.1111111111099</c:v>
                </c:pt>
                <c:pt idx="24">
                  <c:v>2430.5555555555602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64064"/>
        <c:axId val="119864640"/>
      </c:scatterChart>
      <c:valAx>
        <c:axId val="11986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64640"/>
        <c:crosses val="autoZero"/>
        <c:crossBetween val="midCat"/>
      </c:valAx>
      <c:valAx>
        <c:axId val="11986464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Total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986406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3545742349201"/>
          <c:y val="2.5896414342629501E-2"/>
          <c:w val="0.76339962659306804"/>
          <c:h val="0.85211155378486103"/>
        </c:manualLayout>
      </c:layout>
      <c:scatterChart>
        <c:scatterStyle val="lineMarker"/>
        <c:varyColors val="0"/>
        <c:ser>
          <c:idx val="0"/>
          <c:order val="0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xVal>
          <c:yVal>
            <c:numRef>
              <c:f>'Official data and graphs'!$J$2:$J$26</c:f>
              <c:numCache>
                <c:formatCode>_(* #,##0.00_);_(* \(#,##0.00\);_(* "-"??_);_(@_)</c:formatCode>
                <c:ptCount val="25"/>
                <c:pt idx="0">
                  <c:v>58.3333333333333</c:v>
                </c:pt>
                <c:pt idx="1">
                  <c:v>363.88888888888903</c:v>
                </c:pt>
                <c:pt idx="2">
                  <c:v>627.77777777777806</c:v>
                </c:pt>
                <c:pt idx="3">
                  <c:v>422.222222222222</c:v>
                </c:pt>
                <c:pt idx="4">
                  <c:v>244.444444444444</c:v>
                </c:pt>
                <c:pt idx="5">
                  <c:v>141.666666666667</c:v>
                </c:pt>
                <c:pt idx="6">
                  <c:v>191.666666666667</c:v>
                </c:pt>
                <c:pt idx="7">
                  <c:v>77.7777777777778</c:v>
                </c:pt>
                <c:pt idx="8">
                  <c:v>119.444444444444</c:v>
                </c:pt>
                <c:pt idx="9">
                  <c:v>61.1111111111111</c:v>
                </c:pt>
                <c:pt idx="10">
                  <c:v>50</c:v>
                </c:pt>
                <c:pt idx="11">
                  <c:v>216.666666666667</c:v>
                </c:pt>
                <c:pt idx="12">
                  <c:v>250</c:v>
                </c:pt>
                <c:pt idx="13">
                  <c:v>216.666666666667</c:v>
                </c:pt>
                <c:pt idx="14">
                  <c:v>433.33333333333297</c:v>
                </c:pt>
                <c:pt idx="15">
                  <c:v>433.33333333333297</c:v>
                </c:pt>
                <c:pt idx="16">
                  <c:v>327.777777777778</c:v>
                </c:pt>
                <c:pt idx="17">
                  <c:v>244.444444444444</c:v>
                </c:pt>
                <c:pt idx="18">
                  <c:v>413.88888888888903</c:v>
                </c:pt>
                <c:pt idx="19">
                  <c:v>186.111111111111</c:v>
                </c:pt>
                <c:pt idx="20">
                  <c:v>163.888888888889</c:v>
                </c:pt>
                <c:pt idx="21">
                  <c:v>72.2222222222222</c:v>
                </c:pt>
                <c:pt idx="22">
                  <c:v>183.333333333333</c:v>
                </c:pt>
                <c:pt idx="23">
                  <c:v>222.222222222222</c:v>
                </c:pt>
                <c:pt idx="24">
                  <c:v>186.111111111111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xVal>
          <c:yVal>
            <c:numRef>
              <c:f>'Official data and graphs'!$I$2:$I$26</c:f>
              <c:numCache>
                <c:formatCode>_(* #,##0.00_);_(* \(#,##0.00\);_(* "-"??_);_(@_)</c:formatCode>
                <c:ptCount val="25"/>
                <c:pt idx="0">
                  <c:v>130.10460589954101</c:v>
                </c:pt>
                <c:pt idx="1">
                  <c:v>670.76330566406205</c:v>
                </c:pt>
                <c:pt idx="2">
                  <c:v>702.87268066406205</c:v>
                </c:pt>
                <c:pt idx="3">
                  <c:v>173.04505061056</c:v>
                </c:pt>
                <c:pt idx="4">
                  <c:v>110.625178575026</c:v>
                </c:pt>
                <c:pt idx="5">
                  <c:v>67.854441451628304</c:v>
                </c:pt>
                <c:pt idx="6">
                  <c:v>125.593270556382</c:v>
                </c:pt>
                <c:pt idx="7">
                  <c:v>36.823677109053897</c:v>
                </c:pt>
                <c:pt idx="8">
                  <c:v>39.7132559152409</c:v>
                </c:pt>
                <c:pt idx="9">
                  <c:v>32.6004020181676</c:v>
                </c:pt>
                <c:pt idx="10">
                  <c:v>60.549074420782297</c:v>
                </c:pt>
                <c:pt idx="11">
                  <c:v>604.18402099609398</c:v>
                </c:pt>
                <c:pt idx="12">
                  <c:v>108.56585395942101</c:v>
                </c:pt>
                <c:pt idx="13">
                  <c:v>62.941014969178497</c:v>
                </c:pt>
                <c:pt idx="14">
                  <c:v>604.17626953125</c:v>
                </c:pt>
                <c:pt idx="15">
                  <c:v>604.17669677734398</c:v>
                </c:pt>
                <c:pt idx="16">
                  <c:v>172.47148389485</c:v>
                </c:pt>
                <c:pt idx="17">
                  <c:v>40.722193225081597</c:v>
                </c:pt>
                <c:pt idx="18">
                  <c:v>471.94577026367199</c:v>
                </c:pt>
                <c:pt idx="19">
                  <c:v>76.169725009132193</c:v>
                </c:pt>
                <c:pt idx="20">
                  <c:v>441.95709228515602</c:v>
                </c:pt>
                <c:pt idx="21">
                  <c:v>58.238690151521098</c:v>
                </c:pt>
                <c:pt idx="22">
                  <c:v>442.02239990234398</c:v>
                </c:pt>
                <c:pt idx="23">
                  <c:v>172.03897819155301</c:v>
                </c:pt>
                <c:pt idx="24">
                  <c:v>442.02264404296898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850112"/>
        <c:axId val="120850688"/>
      </c:scatterChart>
      <c:valAx>
        <c:axId val="120850112"/>
        <c:scaling>
          <c:orientation val="minMax"/>
          <c:max val="90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Field Diffuse Solar</a:t>
                </a:r>
                <a:r>
                  <a:rPr lang="en-US" sz="1800" b="0" i="0" baseline="0">
                    <a:latin typeface="Arial"/>
                  </a:rPr>
                  <a:t>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0850688"/>
        <c:crosses val="autoZero"/>
        <c:crossBetween val="midCat"/>
      </c:valAx>
      <c:valAx>
        <c:axId val="120850688"/>
        <c:scaling>
          <c:orientation val="minMax"/>
          <c:max val="9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 </a:t>
                </a: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085011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93072368142523"/>
          <c:y val="0.42784482896867998"/>
          <c:w val="5.7414562870362798E-2"/>
          <c:h val="0.10590802145747701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3545742349201"/>
          <c:y val="2.5896414342629501E-2"/>
          <c:w val="0.76339962659306804"/>
          <c:h val="0.85211155378486103"/>
        </c:manualLayout>
      </c:layout>
      <c:scatterChart>
        <c:scatterStyle val="lineMarker"/>
        <c:varyColors val="0"/>
        <c:ser>
          <c:idx val="0"/>
          <c:order val="0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xVal>
          <c:yVal>
            <c:numRef>
              <c:f>'Official data and graphs'!$F$2:$F$26</c:f>
              <c:numCache>
                <c:formatCode>_(* #,##0.00_);_(* \(#,##0.00\);_(* "-"??_);_(@_)</c:formatCode>
                <c:ptCount val="25"/>
                <c:pt idx="0">
                  <c:v>1130.55555555556</c:v>
                </c:pt>
                <c:pt idx="1">
                  <c:v>5433.3333333333303</c:v>
                </c:pt>
                <c:pt idx="2">
                  <c:v>6283.3333333333303</c:v>
                </c:pt>
                <c:pt idx="3">
                  <c:v>3111.1111111111099</c:v>
                </c:pt>
                <c:pt idx="4">
                  <c:v>1319.44444444444</c:v>
                </c:pt>
                <c:pt idx="5">
                  <c:v>277.777777777778</c:v>
                </c:pt>
                <c:pt idx="6">
                  <c:v>2102.7777777777801</c:v>
                </c:pt>
                <c:pt idx="7">
                  <c:v>186.111111111111</c:v>
                </c:pt>
                <c:pt idx="8">
                  <c:v>602.77777777777806</c:v>
                </c:pt>
                <c:pt idx="9">
                  <c:v>508.33333333333297</c:v>
                </c:pt>
                <c:pt idx="10">
                  <c:v>500</c:v>
                </c:pt>
                <c:pt idx="11">
                  <c:v>2905.5555555555602</c:v>
                </c:pt>
                <c:pt idx="12">
                  <c:v>2100</c:v>
                </c:pt>
                <c:pt idx="13">
                  <c:v>1366.6666666666699</c:v>
                </c:pt>
                <c:pt idx="14">
                  <c:v>4641.6666666666697</c:v>
                </c:pt>
                <c:pt idx="15">
                  <c:v>4422.2222222222199</c:v>
                </c:pt>
                <c:pt idx="16">
                  <c:v>744.444444444444</c:v>
                </c:pt>
                <c:pt idx="17">
                  <c:v>1022.22222222222</c:v>
                </c:pt>
                <c:pt idx="18">
                  <c:v>3852.7777777777801</c:v>
                </c:pt>
                <c:pt idx="19">
                  <c:v>1908.3333333333301</c:v>
                </c:pt>
                <c:pt idx="20">
                  <c:v>938.88888888888903</c:v>
                </c:pt>
                <c:pt idx="21">
                  <c:v>1116.6666666666699</c:v>
                </c:pt>
                <c:pt idx="22">
                  <c:v>1675</c:v>
                </c:pt>
                <c:pt idx="23">
                  <c:v>1788.8888888888901</c:v>
                </c:pt>
                <c:pt idx="24">
                  <c:v>2244.4444444444398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xVal>
          <c:yVal>
            <c:numRef>
              <c:f>'Official data and graphs'!$E$2:$E$26</c:f>
              <c:numCache>
                <c:formatCode>_(* #,##0.00_);_(* \(#,##0.00\);_(* "-"??_);_(@_)</c:formatCode>
                <c:ptCount val="25"/>
                <c:pt idx="0">
                  <c:v>1033.3768803852399</c:v>
                </c:pt>
                <c:pt idx="1">
                  <c:v>5097.046875</c:v>
                </c:pt>
                <c:pt idx="2">
                  <c:v>5550.4755859375</c:v>
                </c:pt>
                <c:pt idx="3">
                  <c:v>1376.9103222419701</c:v>
                </c:pt>
                <c:pt idx="4">
                  <c:v>887.63908753538999</c:v>
                </c:pt>
                <c:pt idx="5">
                  <c:v>543.77913499779197</c:v>
                </c:pt>
                <c:pt idx="6">
                  <c:v>872.03425964405301</c:v>
                </c:pt>
                <c:pt idx="7">
                  <c:v>150.34135279236</c:v>
                </c:pt>
                <c:pt idx="8">
                  <c:v>272.38960023183398</c:v>
                </c:pt>
                <c:pt idx="9">
                  <c:v>227.13807809329001</c:v>
                </c:pt>
                <c:pt idx="10">
                  <c:v>424.75801095007</c:v>
                </c:pt>
                <c:pt idx="11">
                  <c:v>781.20416259765602</c:v>
                </c:pt>
                <c:pt idx="12">
                  <c:v>742.49809494740498</c:v>
                </c:pt>
                <c:pt idx="13">
                  <c:v>388.70057542894801</c:v>
                </c:pt>
                <c:pt idx="14">
                  <c:v>3419.373046875</c:v>
                </c:pt>
                <c:pt idx="15">
                  <c:v>3899.17431640625</c:v>
                </c:pt>
                <c:pt idx="16">
                  <c:v>1225.58503916534</c:v>
                </c:pt>
                <c:pt idx="17">
                  <c:v>290.88286824469799</c:v>
                </c:pt>
                <c:pt idx="18">
                  <c:v>2389.62719726562</c:v>
                </c:pt>
                <c:pt idx="19">
                  <c:v>381.55529573968698</c:v>
                </c:pt>
                <c:pt idx="20">
                  <c:v>997.85797119140602</c:v>
                </c:pt>
                <c:pt idx="21">
                  <c:v>354.14554112902999</c:v>
                </c:pt>
                <c:pt idx="22">
                  <c:v>1128.20910644531</c:v>
                </c:pt>
                <c:pt idx="23">
                  <c:v>941.49481153552199</c:v>
                </c:pt>
                <c:pt idx="24">
                  <c:v>697.30139160156205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852416"/>
        <c:axId val="120852992"/>
      </c:scatterChart>
      <c:valAx>
        <c:axId val="120852416"/>
        <c:scaling>
          <c:orientation val="minMax"/>
          <c:max val="90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Field Direct Solar Radiation (Wh)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0852992"/>
        <c:crosses val="autoZero"/>
        <c:crossBetween val="midCat"/>
      </c:valAx>
      <c:valAx>
        <c:axId val="120852992"/>
        <c:scaling>
          <c:orientation val="minMax"/>
          <c:max val="9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 </a:t>
                </a:r>
                <a:r>
                  <a:rPr lang="en-US" sz="1800" b="0" i="0">
                    <a:latin typeface="Arial"/>
                  </a:rPr>
                  <a:t>Direct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085241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9404720924599501"/>
          <c:y val="0.42360520871754598"/>
          <c:w val="6.0360070970510098E-2"/>
          <c:h val="0.10192395771245701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Residuals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Residuals!$S$2:$S$26</c:f>
              <c:numCache>
                <c:formatCode>General</c:formatCode>
                <c:ptCount val="25"/>
                <c:pt idx="0">
                  <c:v>-99.245330882777537</c:v>
                </c:pt>
                <c:pt idx="1">
                  <c:v>-143.96088345511043</c:v>
                </c:pt>
                <c:pt idx="2">
                  <c:v>315.56757975077801</c:v>
                </c:pt>
                <c:pt idx="3">
                  <c:v>56.231045995555519</c:v>
                </c:pt>
                <c:pt idx="4">
                  <c:v>-146.27223799555605</c:v>
                </c:pt>
                <c:pt idx="5">
                  <c:v>-82.185853338665964</c:v>
                </c:pt>
                <c:pt idx="6">
                  <c:v>2.8714436586670047</c:v>
                </c:pt>
                <c:pt idx="7">
                  <c:v>-28.813346332222196</c:v>
                </c:pt>
                <c:pt idx="8">
                  <c:v>6.4084882664440102</c:v>
                </c:pt>
                <c:pt idx="9">
                  <c:v>-115.47889585488888</c:v>
                </c:pt>
                <c:pt idx="10">
                  <c:v>-151.76704448195204</c:v>
                </c:pt>
                <c:pt idx="11">
                  <c:v>-21.581388965165985</c:v>
                </c:pt>
                <c:pt idx="12">
                  <c:v>-65.336526908499991</c:v>
                </c:pt>
                <c:pt idx="13">
                  <c:v>2.1704513140005304</c:v>
                </c:pt>
                <c:pt idx="14">
                  <c:v>132.09760547383297</c:v>
                </c:pt>
                <c:pt idx="15">
                  <c:v>127.20961692933292</c:v>
                </c:pt>
                <c:pt idx="16">
                  <c:v>79.757961792777962</c:v>
                </c:pt>
                <c:pt idx="17">
                  <c:v>81.809096976443982</c:v>
                </c:pt>
                <c:pt idx="18">
                  <c:v>160.98333111438956</c:v>
                </c:pt>
                <c:pt idx="19">
                  <c:v>66.036354339444514</c:v>
                </c:pt>
                <c:pt idx="20">
                  <c:v>-71.369710827277487</c:v>
                </c:pt>
                <c:pt idx="21">
                  <c:v>-57.798632724039663</c:v>
                </c:pt>
                <c:pt idx="22">
                  <c:v>-13.37053286316646</c:v>
                </c:pt>
                <c:pt idx="23">
                  <c:v>30.039811336100911</c:v>
                </c:pt>
                <c:pt idx="24">
                  <c:v>-64.024993781460154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855872"/>
        <c:axId val="121503744"/>
      </c:scatterChart>
      <c:valAx>
        <c:axId val="12085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503744"/>
        <c:crosses val="autoZero"/>
        <c:crossBetween val="midCat"/>
      </c:valAx>
      <c:valAx>
        <c:axId val="121503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GLAdiffuse</a:t>
                </a:r>
                <a:r>
                  <a:rPr lang="en-US" baseline="-25000"/>
                  <a:t>actual</a:t>
                </a:r>
                <a:r>
                  <a:rPr lang="en-US"/>
                  <a:t>-GLAdiffuse</a:t>
                </a:r>
                <a:r>
                  <a:rPr lang="en-US" baseline="-25000"/>
                  <a:t>predicted</a:t>
                </a:r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0855872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Residuals!$Q$2:$Q$26</c:f>
              <c:numCache>
                <c:formatCode>General</c:formatCode>
                <c:ptCount val="25"/>
                <c:pt idx="0">
                  <c:v>38.154676622227043</c:v>
                </c:pt>
                <c:pt idx="1">
                  <c:v>-832.07786740952724</c:v>
                </c:pt>
                <c:pt idx="2">
                  <c:v>106.21148213333072</c:v>
                </c:pt>
                <c:pt idx="3">
                  <c:v>1533.9019117111106</c:v>
                </c:pt>
                <c:pt idx="4">
                  <c:v>-464.92316685555988</c:v>
                </c:pt>
                <c:pt idx="5">
                  <c:v>-1296.5003501222211</c:v>
                </c:pt>
                <c:pt idx="6">
                  <c:v>1033.5540389777802</c:v>
                </c:pt>
                <c:pt idx="7">
                  <c:v>-815.62859068888895</c:v>
                </c:pt>
                <c:pt idx="8">
                  <c:v>-402.03699342222194</c:v>
                </c:pt>
                <c:pt idx="9">
                  <c:v>-584.04924403333303</c:v>
                </c:pt>
                <c:pt idx="10">
                  <c:v>-645.38231219999921</c:v>
                </c:pt>
                <c:pt idx="11">
                  <c:v>882.02243918889985</c:v>
                </c:pt>
                <c:pt idx="12">
                  <c:v>-14.299093099999936</c:v>
                </c:pt>
                <c:pt idx="13">
                  <c:v>-322.33978526666328</c:v>
                </c:pt>
                <c:pt idx="14">
                  <c:v>160.02463096666906</c:v>
                </c:pt>
                <c:pt idx="15">
                  <c:v>366.86061582222237</c:v>
                </c:pt>
                <c:pt idx="16">
                  <c:v>-284.72689115555579</c:v>
                </c:pt>
                <c:pt idx="17">
                  <c:v>30.676447922220063</c:v>
                </c:pt>
                <c:pt idx="18">
                  <c:v>752.1057295777855</c:v>
                </c:pt>
                <c:pt idx="19">
                  <c:v>797.12293463333026</c:v>
                </c:pt>
                <c:pt idx="20">
                  <c:v>-503.26517431111108</c:v>
                </c:pt>
                <c:pt idx="21">
                  <c:v>-100.10287767618661</c:v>
                </c:pt>
                <c:pt idx="22">
                  <c:v>-55.306927199999791</c:v>
                </c:pt>
                <c:pt idx="23">
                  <c:v>30.226967588890375</c:v>
                </c:pt>
                <c:pt idx="24">
                  <c:v>588.40235723015439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05472"/>
        <c:axId val="121506048"/>
      </c:scatterChart>
      <c:valAx>
        <c:axId val="12150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506048"/>
        <c:crosses val="autoZero"/>
        <c:crossBetween val="midCat"/>
      </c:valAx>
      <c:valAx>
        <c:axId val="121506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GLAdirect</a:t>
                </a:r>
                <a:r>
                  <a:rPr lang="en-US" baseline="-25000"/>
                  <a:t>actual</a:t>
                </a:r>
                <a:r>
                  <a:rPr lang="en-US"/>
                  <a:t>-GLAdirect</a:t>
                </a:r>
                <a:r>
                  <a:rPr lang="en-US" baseline="-25000"/>
                  <a:t>predicted</a:t>
                </a:r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505472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bg1">
                    <a:lumMod val="50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graphs'!$N$2:$N$26</c:f>
              <c:numCache>
                <c:formatCode>_(* #,##0.00_);_(* \(#,##0.00\);_(* "-"??_);_(@_)</c:formatCode>
                <c:ptCount val="25"/>
                <c:pt idx="0">
                  <c:v>1163.48148628478</c:v>
                </c:pt>
                <c:pt idx="1">
                  <c:v>5767.8101806640598</c:v>
                </c:pt>
                <c:pt idx="2">
                  <c:v>6253.3482666015598</c:v>
                </c:pt>
                <c:pt idx="3">
                  <c:v>1549.95537285252</c:v>
                </c:pt>
                <c:pt idx="4">
                  <c:v>998.26426611041597</c:v>
                </c:pt>
                <c:pt idx="5">
                  <c:v>611.63357644942096</c:v>
                </c:pt>
                <c:pt idx="6">
                  <c:v>997.62753020043601</c:v>
                </c:pt>
                <c:pt idx="7">
                  <c:v>187.16502990141399</c:v>
                </c:pt>
                <c:pt idx="8">
                  <c:v>312.10285614707499</c:v>
                </c:pt>
                <c:pt idx="9">
                  <c:v>259.73848011145799</c:v>
                </c:pt>
                <c:pt idx="10">
                  <c:v>485.30708537085297</c:v>
                </c:pt>
                <c:pt idx="11">
                  <c:v>1385.38818359375</c:v>
                </c:pt>
                <c:pt idx="12">
                  <c:v>851.063948906826</c:v>
                </c:pt>
                <c:pt idx="13">
                  <c:v>451.64159039812603</c:v>
                </c:pt>
                <c:pt idx="14">
                  <c:v>4023.54931640625</c:v>
                </c:pt>
                <c:pt idx="15">
                  <c:v>4503.3510131835901</c:v>
                </c:pt>
                <c:pt idx="16">
                  <c:v>1398.0565230601901</c:v>
                </c:pt>
                <c:pt idx="17">
                  <c:v>331.60506146978003</c:v>
                </c:pt>
                <c:pt idx="18">
                  <c:v>2861.5729675293001</c:v>
                </c:pt>
                <c:pt idx="19">
                  <c:v>457.72502074881902</c:v>
                </c:pt>
                <c:pt idx="20">
                  <c:v>1439.81506347656</c:v>
                </c:pt>
                <c:pt idx="21">
                  <c:v>412.38423128055098</c:v>
                </c:pt>
                <c:pt idx="22">
                  <c:v>1570.2315063476599</c:v>
                </c:pt>
                <c:pt idx="23">
                  <c:v>1113.5337897270799</c:v>
                </c:pt>
                <c:pt idx="24">
                  <c:v>1139.3240356445301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graphs'!$O$2:$O$26</c:f>
              <c:numCache>
                <c:formatCode>_(* #,##0.00_);_(* \(#,##0.00\);_(* "-"??_);_(@_)</c:formatCode>
                <c:ptCount val="25"/>
                <c:pt idx="0">
                  <c:v>1188.8888888888901</c:v>
                </c:pt>
                <c:pt idx="1">
                  <c:v>5797.2222222222199</c:v>
                </c:pt>
                <c:pt idx="2">
                  <c:v>6911.1111111111104</c:v>
                </c:pt>
                <c:pt idx="3">
                  <c:v>3536.1111111111099</c:v>
                </c:pt>
                <c:pt idx="4">
                  <c:v>1563.8888888888901</c:v>
                </c:pt>
                <c:pt idx="5">
                  <c:v>422.222222222222</c:v>
                </c:pt>
                <c:pt idx="6">
                  <c:v>2294.4444444444398</c:v>
                </c:pt>
                <c:pt idx="7">
                  <c:v>263.88888888888903</c:v>
                </c:pt>
                <c:pt idx="8">
                  <c:v>722.22222222222194</c:v>
                </c:pt>
                <c:pt idx="9">
                  <c:v>569.444444444444</c:v>
                </c:pt>
                <c:pt idx="10">
                  <c:v>547.22222222222194</c:v>
                </c:pt>
                <c:pt idx="11">
                  <c:v>3122.2222222222199</c:v>
                </c:pt>
                <c:pt idx="12">
                  <c:v>2350</c:v>
                </c:pt>
                <c:pt idx="13">
                  <c:v>1586.1111111111099</c:v>
                </c:pt>
                <c:pt idx="14">
                  <c:v>5075</c:v>
                </c:pt>
                <c:pt idx="15">
                  <c:v>4855.5555555555602</c:v>
                </c:pt>
                <c:pt idx="16">
                  <c:v>1075</c:v>
                </c:pt>
                <c:pt idx="17">
                  <c:v>1266.6666666666699</c:v>
                </c:pt>
                <c:pt idx="18">
                  <c:v>4266.6666666666697</c:v>
                </c:pt>
                <c:pt idx="19">
                  <c:v>2094.4444444444398</c:v>
                </c:pt>
                <c:pt idx="20">
                  <c:v>1102.7777777777801</c:v>
                </c:pt>
                <c:pt idx="21">
                  <c:v>1188.8888888888901</c:v>
                </c:pt>
                <c:pt idx="22">
                  <c:v>1858.3333333333301</c:v>
                </c:pt>
                <c:pt idx="23">
                  <c:v>2011.1111111111099</c:v>
                </c:pt>
                <c:pt idx="24">
                  <c:v>2430.5555555555602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10080"/>
        <c:axId val="35710656"/>
      </c:scatterChart>
      <c:valAx>
        <c:axId val="357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overlay val="0"/>
        </c:title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35710656"/>
        <c:crosses val="autoZero"/>
        <c:crossBetween val="midCat"/>
      </c:valAx>
      <c:valAx>
        <c:axId val="3571065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Total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357100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Residuals!$V$2:$V$26</c:f>
              <c:numCache>
                <c:formatCode>General</c:formatCode>
                <c:ptCount val="25"/>
                <c:pt idx="0">
                  <c:v>438.51022260746254</c:v>
                </c:pt>
                <c:pt idx="1">
                  <c:v>-406.68872033809475</c:v>
                </c:pt>
                <c:pt idx="2">
                  <c:v>130.51923673749934</c:v>
                </c:pt>
                <c:pt idx="3">
                  <c:v>321.88831975863718</c:v>
                </c:pt>
                <c:pt idx="4">
                  <c:v>-363.95901013960997</c:v>
                </c:pt>
                <c:pt idx="5">
                  <c:v>-508.4615245272073</c:v>
                </c:pt>
                <c:pt idx="6">
                  <c:v>299.04818967738629</c:v>
                </c:pt>
                <c:pt idx="7">
                  <c:v>-358.60798142430667</c:v>
                </c:pt>
                <c:pt idx="8">
                  <c:v>-239.47771896816602</c:v>
                </c:pt>
                <c:pt idx="9">
                  <c:v>-367.82380262059837</c:v>
                </c:pt>
                <c:pt idx="10">
                  <c:v>-220.49620799992931</c:v>
                </c:pt>
                <c:pt idx="11">
                  <c:v>-697.34209836622699</c:v>
                </c:pt>
                <c:pt idx="12">
                  <c:v>-822.1775252775949</c:v>
                </c:pt>
                <c:pt idx="13">
                  <c:v>-772.40771703216296</c:v>
                </c:pt>
                <c:pt idx="14">
                  <c:v>-391.71403869999995</c:v>
                </c:pt>
                <c:pt idx="15">
                  <c:v>492.59188733958581</c:v>
                </c:pt>
                <c:pt idx="16">
                  <c:v>690.60536706534015</c:v>
                </c:pt>
                <c:pt idx="17">
                  <c:v>-208.39327701363538</c:v>
                </c:pt>
                <c:pt idx="18">
                  <c:v>-111.03428101770851</c:v>
                </c:pt>
                <c:pt idx="19">
                  <c:v>-231.27262075197945</c:v>
                </c:pt>
                <c:pt idx="20">
                  <c:v>70.992054991405894</c:v>
                </c:pt>
                <c:pt idx="21">
                  <c:v>-358.84922097573133</c:v>
                </c:pt>
                <c:pt idx="22">
                  <c:v>-72.089900421356333</c:v>
                </c:pt>
                <c:pt idx="23">
                  <c:v>-285.71072530614435</c:v>
                </c:pt>
                <c:pt idx="24">
                  <c:v>-432.52646171391393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07776"/>
        <c:axId val="121508352"/>
      </c:scatterChart>
      <c:valAx>
        <c:axId val="12150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508352"/>
        <c:crosses val="autoZero"/>
        <c:crossBetween val="midCat"/>
      </c:valAx>
      <c:valAx>
        <c:axId val="121508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SSRdirect</a:t>
                </a:r>
                <a:r>
                  <a:rPr lang="en-US" baseline="-25000"/>
                  <a:t>actual</a:t>
                </a:r>
                <a:r>
                  <a:rPr lang="en-US"/>
                  <a:t>-SSRdirect</a:t>
                </a:r>
                <a:r>
                  <a:rPr lang="en-US" baseline="-25000"/>
                  <a:t>predicted</a:t>
                </a:r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507776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Residuals!$D$2:$D$26</c:f>
              <c:numCache>
                <c:formatCode>General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xVal>
          <c:yVal>
            <c:numRef>
              <c:f>Residuals!$V$2:$V$26</c:f>
              <c:numCache>
                <c:formatCode>General</c:formatCode>
                <c:ptCount val="25"/>
                <c:pt idx="0">
                  <c:v>438.51022260746254</c:v>
                </c:pt>
                <c:pt idx="1">
                  <c:v>-406.68872033809475</c:v>
                </c:pt>
                <c:pt idx="2">
                  <c:v>130.51923673749934</c:v>
                </c:pt>
                <c:pt idx="3">
                  <c:v>321.88831975863718</c:v>
                </c:pt>
                <c:pt idx="4">
                  <c:v>-363.95901013960997</c:v>
                </c:pt>
                <c:pt idx="5">
                  <c:v>-508.4615245272073</c:v>
                </c:pt>
                <c:pt idx="6">
                  <c:v>299.04818967738629</c:v>
                </c:pt>
                <c:pt idx="7">
                  <c:v>-358.60798142430667</c:v>
                </c:pt>
                <c:pt idx="8">
                  <c:v>-239.47771896816602</c:v>
                </c:pt>
                <c:pt idx="9">
                  <c:v>-367.82380262059837</c:v>
                </c:pt>
                <c:pt idx="10">
                  <c:v>-220.49620799992931</c:v>
                </c:pt>
                <c:pt idx="11">
                  <c:v>-697.34209836622699</c:v>
                </c:pt>
                <c:pt idx="12">
                  <c:v>-822.1775252775949</c:v>
                </c:pt>
                <c:pt idx="13">
                  <c:v>-772.40771703216296</c:v>
                </c:pt>
                <c:pt idx="14">
                  <c:v>-391.71403869999995</c:v>
                </c:pt>
                <c:pt idx="15">
                  <c:v>492.59188733958581</c:v>
                </c:pt>
                <c:pt idx="16">
                  <c:v>690.60536706534015</c:v>
                </c:pt>
                <c:pt idx="17">
                  <c:v>-208.39327701363538</c:v>
                </c:pt>
                <c:pt idx="18">
                  <c:v>-111.03428101770851</c:v>
                </c:pt>
                <c:pt idx="19">
                  <c:v>-231.27262075197945</c:v>
                </c:pt>
                <c:pt idx="20">
                  <c:v>70.992054991405894</c:v>
                </c:pt>
                <c:pt idx="21">
                  <c:v>-358.84922097573133</c:v>
                </c:pt>
                <c:pt idx="22">
                  <c:v>-72.089900421356333</c:v>
                </c:pt>
                <c:pt idx="23">
                  <c:v>-285.71072530614435</c:v>
                </c:pt>
                <c:pt idx="24">
                  <c:v>-432.52646171391393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10080"/>
        <c:axId val="121510656"/>
      </c:scatterChart>
      <c:valAx>
        <c:axId val="1215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Field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510656"/>
        <c:crosses val="autoZero"/>
        <c:crossBetween val="midCat"/>
      </c:valAx>
      <c:valAx>
        <c:axId val="121510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SSRdirect</a:t>
                </a:r>
                <a:r>
                  <a:rPr lang="en-US" baseline="-25000"/>
                  <a:t>actual</a:t>
                </a:r>
                <a:r>
                  <a:rPr lang="en-US"/>
                  <a:t>-SSRdirect</a:t>
                </a:r>
                <a:r>
                  <a:rPr lang="en-US" baseline="-25000"/>
                  <a:t>predicted</a:t>
                </a:r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510080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Residuals!$X$2:$X$26</c:f>
              <c:numCache>
                <c:formatCode>General</c:formatCode>
                <c:ptCount val="25"/>
                <c:pt idx="0">
                  <c:v>-195.32528050045863</c:v>
                </c:pt>
                <c:pt idx="1">
                  <c:v>-16.107208255937394</c:v>
                </c:pt>
                <c:pt idx="2">
                  <c:v>217.88033730406204</c:v>
                </c:pt>
                <c:pt idx="3">
                  <c:v>-367.44325018943971</c:v>
                </c:pt>
                <c:pt idx="4">
                  <c:v>-455.37708062497404</c:v>
                </c:pt>
                <c:pt idx="5">
                  <c:v>-325.96265550837131</c:v>
                </c:pt>
                <c:pt idx="6">
                  <c:v>-232.04861488361803</c:v>
                </c:pt>
                <c:pt idx="7">
                  <c:v>-235.9927676909461</c:v>
                </c:pt>
                <c:pt idx="8">
                  <c:v>-239.75353512475908</c:v>
                </c:pt>
                <c:pt idx="9">
                  <c:v>-312.44706486183242</c:v>
                </c:pt>
                <c:pt idx="10">
                  <c:v>-310.47828068778875</c:v>
                </c:pt>
                <c:pt idx="11">
                  <c:v>195.51234051609435</c:v>
                </c:pt>
                <c:pt idx="12">
                  <c:v>-379.65251132057892</c:v>
                </c:pt>
                <c:pt idx="13">
                  <c:v>-321.2214215108213</c:v>
                </c:pt>
                <c:pt idx="14">
                  <c:v>130.50835257125004</c:v>
                </c:pt>
                <c:pt idx="15">
                  <c:v>125.46492205734398</c:v>
                </c:pt>
                <c:pt idx="16">
                  <c:v>-246.28356090514995</c:v>
                </c:pt>
                <c:pt idx="17">
                  <c:v>-289.92562501491841</c:v>
                </c:pt>
                <c:pt idx="18">
                  <c:v>48.149186103672605</c:v>
                </c:pt>
                <c:pt idx="19">
                  <c:v>-210.56032139086761</c:v>
                </c:pt>
                <c:pt idx="20">
                  <c:v>36.370196125156212</c:v>
                </c:pt>
                <c:pt idx="21">
                  <c:v>-238.75461771133598</c:v>
                </c:pt>
                <c:pt idx="22">
                  <c:v>76.219678782344545</c:v>
                </c:pt>
                <c:pt idx="23">
                  <c:v>-189.09810649208319</c:v>
                </c:pt>
                <c:pt idx="24">
                  <c:v>21.083825665826453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05728"/>
        <c:axId val="121906304"/>
      </c:scatterChart>
      <c:valAx>
        <c:axId val="12190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06304"/>
        <c:crosses val="autoZero"/>
        <c:crossBetween val="midCat"/>
      </c:valAx>
      <c:valAx>
        <c:axId val="121906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SSRdiffuse</a:t>
                </a:r>
                <a:r>
                  <a:rPr lang="en-US" baseline="-25000"/>
                  <a:t>actual</a:t>
                </a:r>
                <a:r>
                  <a:rPr lang="en-US"/>
                  <a:t>-SSRdiffuse</a:t>
                </a:r>
                <a:r>
                  <a:rPr lang="en-US" baseline="-25000"/>
                  <a:t>predicted</a:t>
                </a:r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05728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Residuals!$H$2:$H$26</c:f>
              <c:numCache>
                <c:formatCode>General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xVal>
          <c:yVal>
            <c:numRef>
              <c:f>Residuals!$X$2:$X$26</c:f>
              <c:numCache>
                <c:formatCode>General</c:formatCode>
                <c:ptCount val="25"/>
                <c:pt idx="0">
                  <c:v>-195.32528050045863</c:v>
                </c:pt>
                <c:pt idx="1">
                  <c:v>-16.107208255937394</c:v>
                </c:pt>
                <c:pt idx="2">
                  <c:v>217.88033730406204</c:v>
                </c:pt>
                <c:pt idx="3">
                  <c:v>-367.44325018943971</c:v>
                </c:pt>
                <c:pt idx="4">
                  <c:v>-455.37708062497404</c:v>
                </c:pt>
                <c:pt idx="5">
                  <c:v>-325.96265550837131</c:v>
                </c:pt>
                <c:pt idx="6">
                  <c:v>-232.04861488361803</c:v>
                </c:pt>
                <c:pt idx="7">
                  <c:v>-235.9927676909461</c:v>
                </c:pt>
                <c:pt idx="8">
                  <c:v>-239.75353512475908</c:v>
                </c:pt>
                <c:pt idx="9">
                  <c:v>-312.44706486183242</c:v>
                </c:pt>
                <c:pt idx="10">
                  <c:v>-310.47828068778875</c:v>
                </c:pt>
                <c:pt idx="11">
                  <c:v>195.51234051609435</c:v>
                </c:pt>
                <c:pt idx="12">
                  <c:v>-379.65251132057892</c:v>
                </c:pt>
                <c:pt idx="13">
                  <c:v>-321.2214215108213</c:v>
                </c:pt>
                <c:pt idx="14">
                  <c:v>130.50835257125004</c:v>
                </c:pt>
                <c:pt idx="15">
                  <c:v>125.46492205734398</c:v>
                </c:pt>
                <c:pt idx="16">
                  <c:v>-246.28356090514995</c:v>
                </c:pt>
                <c:pt idx="17">
                  <c:v>-289.92562501491841</c:v>
                </c:pt>
                <c:pt idx="18">
                  <c:v>48.149186103672605</c:v>
                </c:pt>
                <c:pt idx="19">
                  <c:v>-210.56032139086761</c:v>
                </c:pt>
                <c:pt idx="20">
                  <c:v>36.370196125156212</c:v>
                </c:pt>
                <c:pt idx="21">
                  <c:v>-238.75461771133598</c:v>
                </c:pt>
                <c:pt idx="22">
                  <c:v>76.219678782344545</c:v>
                </c:pt>
                <c:pt idx="23">
                  <c:v>-189.09810649208319</c:v>
                </c:pt>
                <c:pt idx="24">
                  <c:v>21.083825665826453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08032"/>
        <c:axId val="121908608"/>
      </c:scatterChart>
      <c:valAx>
        <c:axId val="121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Field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08608"/>
        <c:crosses val="autoZero"/>
        <c:crossBetween val="midCat"/>
      </c:valAx>
      <c:valAx>
        <c:axId val="121908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SSRdiffuse</a:t>
                </a:r>
                <a:r>
                  <a:rPr lang="en-US" baseline="-25000"/>
                  <a:t>actual</a:t>
                </a:r>
                <a:r>
                  <a:rPr lang="en-US"/>
                  <a:t>-SSRdiffuse</a:t>
                </a:r>
                <a:r>
                  <a:rPr lang="en-US" baseline="-25000"/>
                  <a:t>predicted</a:t>
                </a:r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08032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GLA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Residuals!$L$2:$L$26</c:f>
              <c:numCache>
                <c:formatCode>General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xVal>
          <c:yVal>
            <c:numRef>
              <c:f>Residuals!$AB$2:$AB$26</c:f>
              <c:numCache>
                <c:formatCode>General</c:formatCode>
                <c:ptCount val="25"/>
                <c:pt idx="0">
                  <c:v>-15.394471029164606</c:v>
                </c:pt>
                <c:pt idx="1">
                  <c:v>-1139.5183183130184</c:v>
                </c:pt>
                <c:pt idx="2">
                  <c:v>350.6522934036102</c:v>
                </c:pt>
                <c:pt idx="3">
                  <c:v>1536.8095647611099</c:v>
                </c:pt>
                <c:pt idx="4">
                  <c:v>-680.68134513610994</c:v>
                </c:pt>
                <c:pt idx="5">
                  <c:v>-1365.4471997061139</c:v>
                </c:pt>
                <c:pt idx="6">
                  <c:v>1067.7113841977734</c:v>
                </c:pt>
                <c:pt idx="7">
                  <c:v>-774.08554850277721</c:v>
                </c:pt>
                <c:pt idx="8">
                  <c:v>-328.31589318277793</c:v>
                </c:pt>
                <c:pt idx="9">
                  <c:v>-662.73123035444416</c:v>
                </c:pt>
                <c:pt idx="10">
                  <c:v>-775.37908612408614</c:v>
                </c:pt>
                <c:pt idx="11">
                  <c:v>860.23727560875159</c:v>
                </c:pt>
                <c:pt idx="12">
                  <c:v>-116.71866936624974</c:v>
                </c:pt>
                <c:pt idx="13">
                  <c:v>-303.55320615167147</c:v>
                </c:pt>
                <c:pt idx="14">
                  <c:v>240.95045568625028</c:v>
                </c:pt>
                <c:pt idx="15">
                  <c:v>444.33582059889613</c:v>
                </c:pt>
                <c:pt idx="16">
                  <c:v>-198.27894066249996</c:v>
                </c:pt>
                <c:pt idx="17">
                  <c:v>156.69606202833643</c:v>
                </c:pt>
                <c:pt idx="18">
                  <c:v>896.61024080709194</c:v>
                </c:pt>
                <c:pt idx="19">
                  <c:v>926.24710687360721</c:v>
                </c:pt>
                <c:pt idx="20">
                  <c:v>-568.35827635263627</c:v>
                </c:pt>
                <c:pt idx="21">
                  <c:v>-100.39211637581161</c:v>
                </c:pt>
                <c:pt idx="22">
                  <c:v>-46.871248704583877</c:v>
                </c:pt>
                <c:pt idx="23">
                  <c:v>83.941727287774484</c:v>
                </c:pt>
                <c:pt idx="24">
                  <c:v>521.82035435008493</c:v>
                </c:pt>
              </c:numCache>
            </c:numRef>
          </c:yVal>
          <c:smooth val="0"/>
        </c:ser>
        <c:ser>
          <c:idx val="1"/>
          <c:order val="1"/>
          <c:tx>
            <c:v>SSR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00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Residuals!$L$2:$L$26</c:f>
              <c:numCache>
                <c:formatCode>General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xVal>
          <c:yVal>
            <c:numRef>
              <c:f>Residuals!$AD$2:$AD$26</c:f>
              <c:numCache>
                <c:formatCode>General</c:formatCode>
                <c:ptCount val="25"/>
                <c:pt idx="0">
                  <c:v>-40.801873633274681</c:v>
                </c:pt>
                <c:pt idx="1">
                  <c:v>-1168.9303598711786</c:v>
                </c:pt>
                <c:pt idx="2">
                  <c:v>-307.11055110594043</c:v>
                </c:pt>
                <c:pt idx="3">
                  <c:v>-449.34617349748009</c:v>
                </c:pt>
                <c:pt idx="4">
                  <c:v>-1246.305967914584</c:v>
                </c:pt>
                <c:pt idx="5">
                  <c:v>-1176.0358454789148</c:v>
                </c:pt>
                <c:pt idx="6">
                  <c:v>-229.10553004623034</c:v>
                </c:pt>
                <c:pt idx="7">
                  <c:v>-850.80940749025228</c:v>
                </c:pt>
                <c:pt idx="8">
                  <c:v>-738.43525925792483</c:v>
                </c:pt>
                <c:pt idx="9">
                  <c:v>-972.43719468743018</c:v>
                </c:pt>
                <c:pt idx="10">
                  <c:v>-837.29422297545511</c:v>
                </c:pt>
                <c:pt idx="11">
                  <c:v>-876.59676301971831</c:v>
                </c:pt>
                <c:pt idx="12">
                  <c:v>-1615.6547204594237</c:v>
                </c:pt>
                <c:pt idx="13">
                  <c:v>-1438.0227268646554</c:v>
                </c:pt>
                <c:pt idx="14">
                  <c:v>-810.50022790749972</c:v>
                </c:pt>
                <c:pt idx="15">
                  <c:v>92.131278226926042</c:v>
                </c:pt>
                <c:pt idx="16">
                  <c:v>124.77758239769014</c:v>
                </c:pt>
                <c:pt idx="17">
                  <c:v>-778.36554316855347</c:v>
                </c:pt>
                <c:pt idx="18">
                  <c:v>-508.4834583302777</c:v>
                </c:pt>
                <c:pt idx="19">
                  <c:v>-710.47231682201357</c:v>
                </c:pt>
                <c:pt idx="20">
                  <c:v>-231.32099065385637</c:v>
                </c:pt>
                <c:pt idx="21">
                  <c:v>-876.89677398415074</c:v>
                </c:pt>
                <c:pt idx="22">
                  <c:v>-334.97307569025406</c:v>
                </c:pt>
                <c:pt idx="23">
                  <c:v>-813.63559409625555</c:v>
                </c:pt>
                <c:pt idx="24">
                  <c:v>-769.41116556094516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11488"/>
        <c:axId val="121912064"/>
      </c:scatterChart>
      <c:valAx>
        <c:axId val="12191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Field Total Solar Radiation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12064"/>
        <c:crosses val="autoZero"/>
        <c:crossBetween val="midCat"/>
      </c:valAx>
      <c:valAx>
        <c:axId val="121912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baseline="0"/>
                  <a:t>Total</a:t>
                </a:r>
                <a:r>
                  <a:rPr lang="en-US" baseline="-25000"/>
                  <a:t>actual</a:t>
                </a:r>
                <a:r>
                  <a:rPr lang="en-US"/>
                  <a:t>-Total</a:t>
                </a:r>
                <a:r>
                  <a:rPr lang="en-US" baseline="-25000"/>
                  <a:t>model</a:t>
                </a:r>
              </a:p>
            </c:rich>
          </c:tx>
          <c:layout>
            <c:manualLayout>
              <c:xMode val="edge"/>
              <c:yMode val="edge"/>
              <c:x val="1.55616137924732E-2"/>
              <c:y val="0.301002273833047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11488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Residuals!$AB$2:$AB$26</c:f>
              <c:numCache>
                <c:formatCode>General</c:formatCode>
                <c:ptCount val="25"/>
                <c:pt idx="0">
                  <c:v>-15.394471029164606</c:v>
                </c:pt>
                <c:pt idx="1">
                  <c:v>-1139.5183183130184</c:v>
                </c:pt>
                <c:pt idx="2">
                  <c:v>350.6522934036102</c:v>
                </c:pt>
                <c:pt idx="3">
                  <c:v>1536.8095647611099</c:v>
                </c:pt>
                <c:pt idx="4">
                  <c:v>-680.68134513610994</c:v>
                </c:pt>
                <c:pt idx="5">
                  <c:v>-1365.4471997061139</c:v>
                </c:pt>
                <c:pt idx="6">
                  <c:v>1067.7113841977734</c:v>
                </c:pt>
                <c:pt idx="7">
                  <c:v>-774.08554850277721</c:v>
                </c:pt>
                <c:pt idx="8">
                  <c:v>-328.31589318277793</c:v>
                </c:pt>
                <c:pt idx="9">
                  <c:v>-662.73123035444416</c:v>
                </c:pt>
                <c:pt idx="10">
                  <c:v>-775.37908612408614</c:v>
                </c:pt>
                <c:pt idx="11">
                  <c:v>860.23727560875159</c:v>
                </c:pt>
                <c:pt idx="12">
                  <c:v>-116.71866936624974</c:v>
                </c:pt>
                <c:pt idx="13">
                  <c:v>-303.55320615167147</c:v>
                </c:pt>
                <c:pt idx="14">
                  <c:v>240.95045568625028</c:v>
                </c:pt>
                <c:pt idx="15">
                  <c:v>444.33582059889613</c:v>
                </c:pt>
                <c:pt idx="16">
                  <c:v>-198.27894066249996</c:v>
                </c:pt>
                <c:pt idx="17">
                  <c:v>156.69606202833643</c:v>
                </c:pt>
                <c:pt idx="18">
                  <c:v>896.61024080709194</c:v>
                </c:pt>
                <c:pt idx="19">
                  <c:v>926.24710687360721</c:v>
                </c:pt>
                <c:pt idx="20">
                  <c:v>-568.35827635263627</c:v>
                </c:pt>
                <c:pt idx="21">
                  <c:v>-100.39211637581161</c:v>
                </c:pt>
                <c:pt idx="22">
                  <c:v>-46.871248704583877</c:v>
                </c:pt>
                <c:pt idx="23">
                  <c:v>83.941727287774484</c:v>
                </c:pt>
                <c:pt idx="24">
                  <c:v>521.82035435008493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00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Residuals!$AD$2:$AD$26</c:f>
              <c:numCache>
                <c:formatCode>General</c:formatCode>
                <c:ptCount val="25"/>
                <c:pt idx="0">
                  <c:v>-40.801873633274681</c:v>
                </c:pt>
                <c:pt idx="1">
                  <c:v>-1168.9303598711786</c:v>
                </c:pt>
                <c:pt idx="2">
                  <c:v>-307.11055110594043</c:v>
                </c:pt>
                <c:pt idx="3">
                  <c:v>-449.34617349748009</c:v>
                </c:pt>
                <c:pt idx="4">
                  <c:v>-1246.305967914584</c:v>
                </c:pt>
                <c:pt idx="5">
                  <c:v>-1176.0358454789148</c:v>
                </c:pt>
                <c:pt idx="6">
                  <c:v>-229.10553004623034</c:v>
                </c:pt>
                <c:pt idx="7">
                  <c:v>-850.80940749025228</c:v>
                </c:pt>
                <c:pt idx="8">
                  <c:v>-738.43525925792483</c:v>
                </c:pt>
                <c:pt idx="9">
                  <c:v>-972.43719468743018</c:v>
                </c:pt>
                <c:pt idx="10">
                  <c:v>-837.29422297545511</c:v>
                </c:pt>
                <c:pt idx="11">
                  <c:v>-876.59676301971831</c:v>
                </c:pt>
                <c:pt idx="12">
                  <c:v>-1615.6547204594237</c:v>
                </c:pt>
                <c:pt idx="13">
                  <c:v>-1438.0227268646554</c:v>
                </c:pt>
                <c:pt idx="14">
                  <c:v>-810.50022790749972</c:v>
                </c:pt>
                <c:pt idx="15">
                  <c:v>92.131278226926042</c:v>
                </c:pt>
                <c:pt idx="16">
                  <c:v>124.77758239769014</c:v>
                </c:pt>
                <c:pt idx="17">
                  <c:v>-778.36554316855347</c:v>
                </c:pt>
                <c:pt idx="18">
                  <c:v>-508.4834583302777</c:v>
                </c:pt>
                <c:pt idx="19">
                  <c:v>-710.47231682201357</c:v>
                </c:pt>
                <c:pt idx="20">
                  <c:v>-231.32099065385637</c:v>
                </c:pt>
                <c:pt idx="21">
                  <c:v>-876.89677398415074</c:v>
                </c:pt>
                <c:pt idx="22">
                  <c:v>-334.97307569025406</c:v>
                </c:pt>
                <c:pt idx="23">
                  <c:v>-813.63559409625555</c:v>
                </c:pt>
                <c:pt idx="24">
                  <c:v>-769.41116556094516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3072"/>
        <c:axId val="121963648"/>
      </c:scatterChart>
      <c:valAx>
        <c:axId val="12196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63648"/>
        <c:crosses val="autoZero"/>
        <c:crossBetween val="midCat"/>
      </c:valAx>
      <c:valAx>
        <c:axId val="121963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baseline="0"/>
                  <a:t>Total</a:t>
                </a:r>
                <a:r>
                  <a:rPr lang="en-US" baseline="-25000"/>
                  <a:t>actual</a:t>
                </a:r>
                <a:r>
                  <a:rPr lang="en-US"/>
                  <a:t>-Total</a:t>
                </a:r>
                <a:r>
                  <a:rPr lang="en-US" baseline="-25000"/>
                  <a:t>model</a:t>
                </a:r>
              </a:p>
            </c:rich>
          </c:tx>
          <c:layout>
            <c:manualLayout>
              <c:xMode val="edge"/>
              <c:yMode val="edge"/>
              <c:x val="9.7589058621057306E-3"/>
              <c:y val="0.30352434192888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63072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Residuals!$AH$2:$AH$26</c:f>
              <c:numCache>
                <c:formatCode>General</c:formatCode>
                <c:ptCount val="25"/>
                <c:pt idx="0">
                  <c:v>-0.16454015008807182</c:v>
                </c:pt>
                <c:pt idx="1">
                  <c:v>-6.6983753412961977E-2</c:v>
                </c:pt>
                <c:pt idx="2">
                  <c:v>2.7989521616697211E-2</c:v>
                </c:pt>
                <c:pt idx="3">
                  <c:v>0.1729655314296486</c:v>
                </c:pt>
                <c:pt idx="4">
                  <c:v>5.790427837222839E-2</c:v>
                </c:pt>
                <c:pt idx="5">
                  <c:v>-1.5906631793081577E-2</c:v>
                </c:pt>
                <c:pt idx="6">
                  <c:v>-6.0360878591239064E-2</c:v>
                </c:pt>
                <c:pt idx="7">
                  <c:v>-3.1479259512573493E-2</c:v>
                </c:pt>
                <c:pt idx="8">
                  <c:v>3.5854787762463119E-2</c:v>
                </c:pt>
                <c:pt idx="9">
                  <c:v>-4.3272005025297405E-2</c:v>
                </c:pt>
                <c:pt idx="10">
                  <c:v>-0.10624600032865976</c:v>
                </c:pt>
                <c:pt idx="11">
                  <c:v>-9.6559497931599292E-2</c:v>
                </c:pt>
                <c:pt idx="12">
                  <c:v>2.53763567790386E-2</c:v>
                </c:pt>
                <c:pt idx="13">
                  <c:v>5.6042226230353126E-2</c:v>
                </c:pt>
                <c:pt idx="14">
                  <c:v>-3.4475548249482735E-2</c:v>
                </c:pt>
                <c:pt idx="15">
                  <c:v>2.4509336858987707E-3</c:v>
                </c:pt>
                <c:pt idx="16">
                  <c:v>5.0710311156511478E-2</c:v>
                </c:pt>
                <c:pt idx="17">
                  <c:v>0.15692457842007276</c:v>
                </c:pt>
                <c:pt idx="18">
                  <c:v>8.1799535679817126E-2</c:v>
                </c:pt>
                <c:pt idx="19">
                  <c:v>5.7000067937374499E-2</c:v>
                </c:pt>
                <c:pt idx="20">
                  <c:v>5.6976178470999089E-2</c:v>
                </c:pt>
                <c:pt idx="21">
                  <c:v>-7.3744971574843332E-2</c:v>
                </c:pt>
                <c:pt idx="22">
                  <c:v>-5.9995524007082246E-2</c:v>
                </c:pt>
                <c:pt idx="23">
                  <c:v>-2.2461519214510894E-2</c:v>
                </c:pt>
                <c:pt idx="24">
                  <c:v>-6.2038309067490305E-3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5376"/>
        <c:axId val="121965952"/>
      </c:scatterChart>
      <c:valAx>
        <c:axId val="12196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65952"/>
        <c:crosses val="autoZero"/>
        <c:crossBetween val="midCat"/>
      </c:valAx>
      <c:valAx>
        <c:axId val="121965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baseline="0"/>
                  <a:t>GLAactual-GLApredicted</a:t>
                </a:r>
                <a:endParaRPr lang="en-US" baseline="-25000"/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65376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Residuals!$C$2:$C$26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Residuals!$AK$2:$AK$26</c:f>
              <c:numCache>
                <c:formatCode>General</c:formatCode>
                <c:ptCount val="25"/>
                <c:pt idx="0">
                  <c:v>-0.11924696785211562</c:v>
                </c:pt>
                <c:pt idx="1">
                  <c:v>-9.3016688692569738E-2</c:v>
                </c:pt>
                <c:pt idx="2">
                  <c:v>-4.4305382382869851E-2</c:v>
                </c:pt>
                <c:pt idx="3">
                  <c:v>0.20379863789677644</c:v>
                </c:pt>
                <c:pt idx="4">
                  <c:v>0.10514260211288962</c:v>
                </c:pt>
                <c:pt idx="5">
                  <c:v>4.9098286655545456E-2</c:v>
                </c:pt>
                <c:pt idx="6">
                  <c:v>-1.5864183512329572E-2</c:v>
                </c:pt>
                <c:pt idx="7">
                  <c:v>3.959355060607192E-2</c:v>
                </c:pt>
                <c:pt idx="8">
                  <c:v>0.10614714621007447</c:v>
                </c:pt>
                <c:pt idx="9">
                  <c:v>3.1140253217518316E-2</c:v>
                </c:pt>
                <c:pt idx="10">
                  <c:v>-4.6112219637632082E-2</c:v>
                </c:pt>
                <c:pt idx="11">
                  <c:v>-7.3608633321523287E-2</c:v>
                </c:pt>
                <c:pt idx="12">
                  <c:v>7.3894596651196076E-2</c:v>
                </c:pt>
                <c:pt idx="13">
                  <c:v>0.12161766848713162</c:v>
                </c:pt>
                <c:pt idx="14">
                  <c:v>-6.8293171727656921E-2</c:v>
                </c:pt>
                <c:pt idx="15">
                  <c:v>-2.0644369488954539E-2</c:v>
                </c:pt>
                <c:pt idx="16">
                  <c:v>7.4032909524440971E-2</c:v>
                </c:pt>
                <c:pt idx="17">
                  <c:v>0.22934515175074333</c:v>
                </c:pt>
                <c:pt idx="18">
                  <c:v>2.1598045492172036E-2</c:v>
                </c:pt>
                <c:pt idx="19">
                  <c:v>0.10707681229114577</c:v>
                </c:pt>
                <c:pt idx="20">
                  <c:v>0.12057087544649851</c:v>
                </c:pt>
                <c:pt idx="21">
                  <c:v>-1.4401308652759098E-2</c:v>
                </c:pt>
                <c:pt idx="22">
                  <c:v>-4.9496985471248978E-2</c:v>
                </c:pt>
                <c:pt idx="23">
                  <c:v>-2.1467327839136074E-2</c:v>
                </c:pt>
                <c:pt idx="24">
                  <c:v>1.9895731061696675E-2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8256"/>
        <c:axId val="121968832"/>
      </c:scatterChart>
      <c:valAx>
        <c:axId val="12196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/>
                  <a:t>LPI</a:t>
                </a:r>
              </a:p>
            </c:rich>
          </c:tx>
          <c:overlay val="0"/>
        </c:title>
        <c:numFmt formatCode="_(* #,##0.00_);_(* \(#,##0.0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68832"/>
        <c:crosses val="autoZero"/>
        <c:crossBetween val="midCat"/>
      </c:valAx>
      <c:valAx>
        <c:axId val="121968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baseline="0"/>
                  <a:t>GLAactual-GLApredicted</a:t>
                </a:r>
                <a:endParaRPr lang="en-US" baseline="-25000"/>
              </a:p>
            </c:rich>
          </c:tx>
          <c:layout>
            <c:manualLayout>
              <c:xMode val="edge"/>
              <c:yMode val="edge"/>
              <c:x val="7.8246698853165608E-3"/>
              <c:y val="0.149678188082732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21968256"/>
        <c:crossesAt val="0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orientation="portrait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graphs'!$D$2:$D$26</c:f>
              <c:numCache>
                <c:formatCode>_(* #,##0.00_);_(* \(#,##0.00\);_(* "-"??_);_(@_)</c:formatCode>
                <c:ptCount val="25"/>
                <c:pt idx="0">
                  <c:v>125.099555555555</c:v>
                </c:pt>
                <c:pt idx="1">
                  <c:v>6492.6651904761902</c:v>
                </c:pt>
                <c:pt idx="2">
                  <c:v>6383.9880000000003</c:v>
                </c:pt>
                <c:pt idx="3">
                  <c:v>721.86016666666603</c:v>
                </c:pt>
                <c:pt idx="4">
                  <c:v>976.85574999999994</c:v>
                </c:pt>
                <c:pt idx="5">
                  <c:v>718.25224999999898</c:v>
                </c:pt>
                <c:pt idx="6">
                  <c:v>96.570333333333295</c:v>
                </c:pt>
                <c:pt idx="7">
                  <c:v>13.502833333333299</c:v>
                </c:pt>
                <c:pt idx="8">
                  <c:v>17.288</c:v>
                </c:pt>
                <c:pt idx="9">
                  <c:v>125.077027777777</c:v>
                </c:pt>
                <c:pt idx="10">
                  <c:v>190.31549999999899</c:v>
                </c:pt>
                <c:pt idx="11">
                  <c:v>1271.24952777777</c:v>
                </c:pt>
                <c:pt idx="12">
                  <c:v>1382.97525</c:v>
                </c:pt>
                <c:pt idx="13">
                  <c:v>859.47372222222202</c:v>
                </c:pt>
                <c:pt idx="14">
                  <c:v>4296.98675</c:v>
                </c:pt>
                <c:pt idx="15">
                  <c:v>3772.26933333333</c:v>
                </c:pt>
                <c:pt idx="16">
                  <c:v>47.268999999999899</c:v>
                </c:pt>
                <c:pt idx="17">
                  <c:v>0.95491666666666597</c:v>
                </c:pt>
                <c:pt idx="18">
                  <c:v>2597.1221666666602</c:v>
                </c:pt>
                <c:pt idx="19">
                  <c:v>148.25258333333301</c:v>
                </c:pt>
                <c:pt idx="20">
                  <c:v>555.61800000000005</c:v>
                </c:pt>
                <c:pt idx="21">
                  <c:v>278.18752380952299</c:v>
                </c:pt>
                <c:pt idx="22">
                  <c:v>910.31133333333298</c:v>
                </c:pt>
                <c:pt idx="23">
                  <c:v>945.21408333333295</c:v>
                </c:pt>
                <c:pt idx="24">
                  <c:v>818.89720238095197</c:v>
                </c:pt>
              </c:numCache>
            </c:numRef>
          </c:yVal>
          <c:smooth val="0"/>
        </c:ser>
        <c:ser>
          <c:idx val="2"/>
          <c:order val="1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graphs'!$F$2:$F$26</c:f>
              <c:numCache>
                <c:formatCode>_(* #,##0.00_);_(* \(#,##0.00\);_(* "-"??_);_(@_)</c:formatCode>
                <c:ptCount val="25"/>
                <c:pt idx="0">
                  <c:v>1130.55555555556</c:v>
                </c:pt>
                <c:pt idx="1">
                  <c:v>5433.3333333333303</c:v>
                </c:pt>
                <c:pt idx="2">
                  <c:v>6283.3333333333303</c:v>
                </c:pt>
                <c:pt idx="3">
                  <c:v>3111.1111111111099</c:v>
                </c:pt>
                <c:pt idx="4">
                  <c:v>1319.44444444444</c:v>
                </c:pt>
                <c:pt idx="5">
                  <c:v>277.777777777778</c:v>
                </c:pt>
                <c:pt idx="6">
                  <c:v>2102.7777777777801</c:v>
                </c:pt>
                <c:pt idx="7">
                  <c:v>186.111111111111</c:v>
                </c:pt>
                <c:pt idx="8">
                  <c:v>602.77777777777806</c:v>
                </c:pt>
                <c:pt idx="9">
                  <c:v>508.33333333333297</c:v>
                </c:pt>
                <c:pt idx="10">
                  <c:v>500</c:v>
                </c:pt>
                <c:pt idx="11">
                  <c:v>2905.5555555555602</c:v>
                </c:pt>
                <c:pt idx="12">
                  <c:v>2100</c:v>
                </c:pt>
                <c:pt idx="13">
                  <c:v>1366.6666666666699</c:v>
                </c:pt>
                <c:pt idx="14">
                  <c:v>4641.6666666666697</c:v>
                </c:pt>
                <c:pt idx="15">
                  <c:v>4422.2222222222199</c:v>
                </c:pt>
                <c:pt idx="16">
                  <c:v>744.444444444444</c:v>
                </c:pt>
                <c:pt idx="17">
                  <c:v>1022.22222222222</c:v>
                </c:pt>
                <c:pt idx="18">
                  <c:v>3852.7777777777801</c:v>
                </c:pt>
                <c:pt idx="19">
                  <c:v>1908.3333333333301</c:v>
                </c:pt>
                <c:pt idx="20">
                  <c:v>938.88888888888903</c:v>
                </c:pt>
                <c:pt idx="21">
                  <c:v>1116.6666666666699</c:v>
                </c:pt>
                <c:pt idx="22">
                  <c:v>1675</c:v>
                </c:pt>
                <c:pt idx="23">
                  <c:v>1788.8888888888901</c:v>
                </c:pt>
                <c:pt idx="24">
                  <c:v>2244.4444444444398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12960"/>
        <c:axId val="35713536"/>
      </c:scatterChart>
      <c:valAx>
        <c:axId val="35712960"/>
        <c:scaling>
          <c:orientation val="minMax"/>
        </c:scaling>
        <c:delete val="0"/>
        <c:axPos val="b"/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35713536"/>
        <c:crosses val="autoZero"/>
        <c:crossBetween val="midCat"/>
      </c:valAx>
      <c:valAx>
        <c:axId val="3571353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Direct</a:t>
                </a:r>
                <a:r>
                  <a:rPr lang="en-US" sz="1800" b="0" i="0" baseline="0">
                    <a:latin typeface="Arial"/>
                  </a:rPr>
                  <a:t> Solar Radiation (Wh)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3571296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graphs'!$H$2:$H$26</c:f>
              <c:numCache>
                <c:formatCode>_(* #,##0.00_);_(* \(#,##0.00\);_(* "-"??_);_(@_)</c:formatCode>
                <c:ptCount val="25"/>
                <c:pt idx="0">
                  <c:v>242.93383055555501</c:v>
                </c:pt>
                <c:pt idx="1">
                  <c:v>870.43491999999901</c:v>
                </c:pt>
                <c:pt idx="2">
                  <c:v>519.95198500000004</c:v>
                </c:pt>
                <c:pt idx="3">
                  <c:v>616.29913333333297</c:v>
                </c:pt>
                <c:pt idx="4">
                  <c:v>660.5942</c:v>
                </c:pt>
                <c:pt idx="5">
                  <c:v>361.661626666666</c:v>
                </c:pt>
                <c:pt idx="6">
                  <c:v>298.85744</c:v>
                </c:pt>
                <c:pt idx="7">
                  <c:v>151.59105</c:v>
                </c:pt>
                <c:pt idx="8">
                  <c:v>163.13678999999999</c:v>
                </c:pt>
                <c:pt idx="9">
                  <c:v>276.99212999999997</c:v>
                </c:pt>
                <c:pt idx="10">
                  <c:v>322.09610261904697</c:v>
                </c:pt>
                <c:pt idx="11">
                  <c:v>387.45083416666603</c:v>
                </c:pt>
                <c:pt idx="12">
                  <c:v>525.55271749999997</c:v>
                </c:pt>
                <c:pt idx="13">
                  <c:v>344.90006333333298</c:v>
                </c:pt>
                <c:pt idx="14">
                  <c:v>500.29152249999999</c:v>
                </c:pt>
                <c:pt idx="15">
                  <c:v>509.04822000000001</c:v>
                </c:pt>
                <c:pt idx="16">
                  <c:v>404.95667500000002</c:v>
                </c:pt>
                <c:pt idx="17">
                  <c:v>251.99274</c:v>
                </c:pt>
                <c:pt idx="18">
                  <c:v>413.70934749999901</c:v>
                </c:pt>
                <c:pt idx="19">
                  <c:v>175.746608333333</c:v>
                </c:pt>
                <c:pt idx="20">
                  <c:v>382.09530583333299</c:v>
                </c:pt>
                <c:pt idx="21">
                  <c:v>193.564770595238</c:v>
                </c:pt>
                <c:pt idx="22">
                  <c:v>313.02555749999902</c:v>
                </c:pt>
                <c:pt idx="23">
                  <c:v>304.92549424242401</c:v>
                </c:pt>
                <c:pt idx="24">
                  <c:v>408.74794857142803</c:v>
                </c:pt>
              </c:numCache>
            </c:numRef>
          </c:yVal>
          <c:smooth val="0"/>
        </c:ser>
        <c:ser>
          <c:idx val="2"/>
          <c:order val="1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graphs'!$J$2:$J$26</c:f>
              <c:numCache>
                <c:formatCode>_(* #,##0.00_);_(* \(#,##0.00\);_(* "-"??_);_(@_)</c:formatCode>
                <c:ptCount val="25"/>
                <c:pt idx="0">
                  <c:v>58.3333333333333</c:v>
                </c:pt>
                <c:pt idx="1">
                  <c:v>363.88888888888903</c:v>
                </c:pt>
                <c:pt idx="2">
                  <c:v>627.77777777777806</c:v>
                </c:pt>
                <c:pt idx="3">
                  <c:v>422.222222222222</c:v>
                </c:pt>
                <c:pt idx="4">
                  <c:v>244.444444444444</c:v>
                </c:pt>
                <c:pt idx="5">
                  <c:v>141.666666666667</c:v>
                </c:pt>
                <c:pt idx="6">
                  <c:v>191.666666666667</c:v>
                </c:pt>
                <c:pt idx="7">
                  <c:v>77.7777777777778</c:v>
                </c:pt>
                <c:pt idx="8">
                  <c:v>119.444444444444</c:v>
                </c:pt>
                <c:pt idx="9">
                  <c:v>61.1111111111111</c:v>
                </c:pt>
                <c:pt idx="10">
                  <c:v>50</c:v>
                </c:pt>
                <c:pt idx="11">
                  <c:v>216.666666666667</c:v>
                </c:pt>
                <c:pt idx="12">
                  <c:v>250</c:v>
                </c:pt>
                <c:pt idx="13">
                  <c:v>216.666666666667</c:v>
                </c:pt>
                <c:pt idx="14">
                  <c:v>433.33333333333297</c:v>
                </c:pt>
                <c:pt idx="15">
                  <c:v>433.33333333333297</c:v>
                </c:pt>
                <c:pt idx="16">
                  <c:v>327.777777777778</c:v>
                </c:pt>
                <c:pt idx="17">
                  <c:v>244.444444444444</c:v>
                </c:pt>
                <c:pt idx="18">
                  <c:v>413.88888888888903</c:v>
                </c:pt>
                <c:pt idx="19">
                  <c:v>186.111111111111</c:v>
                </c:pt>
                <c:pt idx="20">
                  <c:v>163.888888888889</c:v>
                </c:pt>
                <c:pt idx="21">
                  <c:v>72.2222222222222</c:v>
                </c:pt>
                <c:pt idx="22">
                  <c:v>183.333333333333</c:v>
                </c:pt>
                <c:pt idx="23">
                  <c:v>222.222222222222</c:v>
                </c:pt>
                <c:pt idx="24">
                  <c:v>186.111111111111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15264"/>
        <c:axId val="35715840"/>
      </c:scatterChart>
      <c:valAx>
        <c:axId val="35715264"/>
        <c:scaling>
          <c:orientation val="minMax"/>
        </c:scaling>
        <c:delete val="0"/>
        <c:axPos val="b"/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35715840"/>
        <c:crosses val="autoZero"/>
        <c:crossBetween val="midCat"/>
      </c:valAx>
      <c:valAx>
        <c:axId val="35715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Diffuse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3571526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Field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yVal>
          <c:smooth val="0"/>
        </c:ser>
        <c:ser>
          <c:idx val="2"/>
          <c:order val="1"/>
          <c:tx>
            <c:v>GLA</c:v>
          </c:tx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graphs'!$O$2:$O$26</c:f>
              <c:numCache>
                <c:formatCode>_(* #,##0.00_);_(* \(#,##0.00\);_(* "-"??_);_(@_)</c:formatCode>
                <c:ptCount val="25"/>
                <c:pt idx="0">
                  <c:v>1188.8888888888901</c:v>
                </c:pt>
                <c:pt idx="1">
                  <c:v>5797.2222222222199</c:v>
                </c:pt>
                <c:pt idx="2">
                  <c:v>6911.1111111111104</c:v>
                </c:pt>
                <c:pt idx="3">
                  <c:v>3536.1111111111099</c:v>
                </c:pt>
                <c:pt idx="4">
                  <c:v>1563.8888888888901</c:v>
                </c:pt>
                <c:pt idx="5">
                  <c:v>422.222222222222</c:v>
                </c:pt>
                <c:pt idx="6">
                  <c:v>2294.4444444444398</c:v>
                </c:pt>
                <c:pt idx="7">
                  <c:v>263.88888888888903</c:v>
                </c:pt>
                <c:pt idx="8">
                  <c:v>722.22222222222194</c:v>
                </c:pt>
                <c:pt idx="9">
                  <c:v>569.444444444444</c:v>
                </c:pt>
                <c:pt idx="10">
                  <c:v>547.22222222222194</c:v>
                </c:pt>
                <c:pt idx="11">
                  <c:v>3122.2222222222199</c:v>
                </c:pt>
                <c:pt idx="12">
                  <c:v>2350</c:v>
                </c:pt>
                <c:pt idx="13">
                  <c:v>1586.1111111111099</c:v>
                </c:pt>
                <c:pt idx="14">
                  <c:v>5075</c:v>
                </c:pt>
                <c:pt idx="15">
                  <c:v>4855.5555555555602</c:v>
                </c:pt>
                <c:pt idx="16">
                  <c:v>1075</c:v>
                </c:pt>
                <c:pt idx="17">
                  <c:v>1266.6666666666699</c:v>
                </c:pt>
                <c:pt idx="18">
                  <c:v>4266.6666666666697</c:v>
                </c:pt>
                <c:pt idx="19">
                  <c:v>2094.4444444444398</c:v>
                </c:pt>
                <c:pt idx="20">
                  <c:v>1102.7777777777801</c:v>
                </c:pt>
                <c:pt idx="21">
                  <c:v>1188.8888888888901</c:v>
                </c:pt>
                <c:pt idx="22">
                  <c:v>1858.3333333333301</c:v>
                </c:pt>
                <c:pt idx="23">
                  <c:v>2011.1111111111099</c:v>
                </c:pt>
                <c:pt idx="24">
                  <c:v>2430.5555555555602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47872"/>
        <c:axId val="117048448"/>
      </c:scatterChart>
      <c:valAx>
        <c:axId val="11704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overlay val="0"/>
        </c:title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7048448"/>
        <c:crosses val="autoZero"/>
        <c:crossBetween val="midCat"/>
      </c:valAx>
      <c:valAx>
        <c:axId val="11704844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latin typeface="Arial"/>
                  </a:rPr>
                  <a:t>Total Solar Radiation </a:t>
                </a:r>
                <a:r>
                  <a:rPr lang="en-US" sz="1800" b="0" i="0" baseline="0">
                    <a:effectLst/>
                  </a:rPr>
                  <a:t>(Wh)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704787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3545742349201"/>
          <c:y val="2.5896414342629501E-2"/>
          <c:w val="0.60168675085008061"/>
          <c:h val="0.85211155378486103"/>
        </c:manualLayout>
      </c:layout>
      <c:scatterChart>
        <c:scatterStyle val="lineMarker"/>
        <c:varyColors val="0"/>
        <c:ser>
          <c:idx val="1"/>
          <c:order val="0"/>
          <c:tx>
            <c:v>SSR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'Official data and graphs'!$M$2:$M$28</c:f>
              <c:numCache>
                <c:formatCode>_(* #,##0.00_);_(* \(#,##0.00\);_(* "-"??_);_(@_)</c:formatCode>
                <c:ptCount val="27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  <c:pt idx="25">
                  <c:v>8000</c:v>
                </c:pt>
                <c:pt idx="26">
                  <c:v>0</c:v>
                </c:pt>
              </c:numCache>
            </c:numRef>
          </c:xVal>
          <c:yVal>
            <c:numRef>
              <c:f>'Official data and graphs'!$N$2:$N$28</c:f>
              <c:numCache>
                <c:formatCode>_(* #,##0.00_);_(* \(#,##0.00\);_(* "-"??_);_(@_)</c:formatCode>
                <c:ptCount val="27"/>
                <c:pt idx="0">
                  <c:v>1163.48148628478</c:v>
                </c:pt>
                <c:pt idx="1">
                  <c:v>5767.8101806640598</c:v>
                </c:pt>
                <c:pt idx="2">
                  <c:v>6253.3482666015598</c:v>
                </c:pt>
                <c:pt idx="3">
                  <c:v>1549.95537285252</c:v>
                </c:pt>
                <c:pt idx="4">
                  <c:v>998.26426611041597</c:v>
                </c:pt>
                <c:pt idx="5">
                  <c:v>611.63357644942096</c:v>
                </c:pt>
                <c:pt idx="6">
                  <c:v>997.62753020043601</c:v>
                </c:pt>
                <c:pt idx="7">
                  <c:v>187.16502990141399</c:v>
                </c:pt>
                <c:pt idx="8">
                  <c:v>312.10285614707499</c:v>
                </c:pt>
                <c:pt idx="9">
                  <c:v>259.73848011145799</c:v>
                </c:pt>
                <c:pt idx="10">
                  <c:v>485.30708537085297</c:v>
                </c:pt>
                <c:pt idx="11">
                  <c:v>1385.38818359375</c:v>
                </c:pt>
                <c:pt idx="12">
                  <c:v>851.063948906826</c:v>
                </c:pt>
                <c:pt idx="13">
                  <c:v>451.64159039812603</c:v>
                </c:pt>
                <c:pt idx="14">
                  <c:v>4023.54931640625</c:v>
                </c:pt>
                <c:pt idx="15">
                  <c:v>4503.3510131835901</c:v>
                </c:pt>
                <c:pt idx="16">
                  <c:v>1398.0565230601901</c:v>
                </c:pt>
                <c:pt idx="17">
                  <c:v>331.60506146978003</c:v>
                </c:pt>
                <c:pt idx="18">
                  <c:v>2861.5729675293001</c:v>
                </c:pt>
                <c:pt idx="19">
                  <c:v>457.72502074881902</c:v>
                </c:pt>
                <c:pt idx="20">
                  <c:v>1439.81506347656</c:v>
                </c:pt>
                <c:pt idx="21">
                  <c:v>412.38423128055098</c:v>
                </c:pt>
                <c:pt idx="22">
                  <c:v>1570.2315063476599</c:v>
                </c:pt>
                <c:pt idx="23">
                  <c:v>1113.5337897270799</c:v>
                </c:pt>
                <c:pt idx="24">
                  <c:v>1139.3240356445301</c:v>
                </c:pt>
              </c:numCache>
            </c:numRef>
          </c:yVal>
          <c:smooth val="0"/>
        </c:ser>
        <c:ser>
          <c:idx val="0"/>
          <c:order val="1"/>
          <c:tx>
            <c:v>1 to 1 line</c:v>
          </c:tx>
          <c:spPr>
            <a:ln w="1270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'Official data and graphs'!$M$2:$M$28</c:f>
              <c:numCache>
                <c:formatCode>_(* #,##0.00_);_(* \(#,##0.00\);_(* "-"??_);_(@_)</c:formatCode>
                <c:ptCount val="27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  <c:pt idx="25">
                  <c:v>8000</c:v>
                </c:pt>
                <c:pt idx="26">
                  <c:v>0</c:v>
                </c:pt>
              </c:numCache>
            </c:numRef>
          </c:xVal>
          <c:yVal>
            <c:numRef>
              <c:f>'Official data and graphs'!$M$2:$M$28</c:f>
              <c:numCache>
                <c:formatCode>_(* #,##0.00_);_(* \(#,##0.00\);_(* "-"??_);_(@_)</c:formatCode>
                <c:ptCount val="27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  <c:pt idx="25">
                  <c:v>8000</c:v>
                </c:pt>
                <c:pt idx="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50176"/>
        <c:axId val="117050752"/>
      </c:scatterChart>
      <c:valAx>
        <c:axId val="117050176"/>
        <c:scaling>
          <c:orientation val="minMax"/>
          <c:max val="800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latin typeface="Arial"/>
                  </a:rPr>
                  <a:t>Field Total</a:t>
                </a:r>
                <a:r>
                  <a:rPr lang="en-US" sz="1800" b="0" i="0" baseline="0">
                    <a:latin typeface="Arial"/>
                  </a:rPr>
                  <a:t> Solar Radiation </a:t>
                </a:r>
                <a:r>
                  <a:rPr lang="en-US" sz="1800" b="0" i="0" baseline="0">
                    <a:effectLst/>
                  </a:rPr>
                  <a:t>(Wh</a:t>
                </a:r>
                <a:r>
                  <a:rPr lang="en-US" sz="1800" b="0" i="0" u="none" strike="noStrike" baseline="0">
                    <a:effectLst/>
                  </a:rPr>
                  <a:t>m</a:t>
                </a:r>
                <a:r>
                  <a:rPr lang="en-US" sz="1800" b="0" i="0" u="none" strike="noStrike" baseline="30000">
                    <a:effectLst/>
                  </a:rPr>
                  <a:t>-2</a:t>
                </a:r>
                <a:r>
                  <a:rPr lang="en-US" sz="1800" b="0" i="0" baseline="0">
                    <a:effectLst/>
                  </a:rPr>
                  <a:t>)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7050752"/>
        <c:crosses val="autoZero"/>
        <c:crossBetween val="midCat"/>
      </c:valAx>
      <c:valAx>
        <c:axId val="117050752"/>
        <c:scaling>
          <c:orientation val="minMax"/>
          <c:max val="80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SSR (Wh</a:t>
                </a:r>
                <a:r>
                  <a:rPr lang="en-US" sz="1800" b="0" i="0" u="none" strike="noStrike" baseline="0">
                    <a:effectLst/>
                  </a:rPr>
                  <a:t>m</a:t>
                </a:r>
                <a:r>
                  <a:rPr lang="en-US" sz="1800" b="0" i="0" u="none" strike="noStrike" baseline="30000">
                    <a:effectLst/>
                  </a:rPr>
                  <a:t>-2</a:t>
                </a:r>
                <a:r>
                  <a:rPr lang="en-US" sz="1800" b="0" i="0" u="none" strike="noStrike" baseline="0">
                    <a:effectLst/>
                  </a:rPr>
                  <a:t>)</a:t>
                </a:r>
                <a:endParaRPr lang="en-US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705017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3545742349201"/>
          <c:y val="2.5896414342629501E-2"/>
          <c:w val="0.60168675085008061"/>
          <c:h val="0.85211155378486103"/>
        </c:manualLayout>
      </c:layout>
      <c:scatterChart>
        <c:scatterStyle val="lineMarker"/>
        <c:varyColors val="0"/>
        <c:ser>
          <c:idx val="1"/>
          <c:order val="0"/>
          <c:tx>
            <c:v>SSR</c:v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xVal>
          <c:yVal>
            <c:numRef>
              <c:f>'Official data and graphs'!$N$2:$N$26</c:f>
              <c:numCache>
                <c:formatCode>_(* #,##0.00_);_(* \(#,##0.00\);_(* "-"??_);_(@_)</c:formatCode>
                <c:ptCount val="25"/>
                <c:pt idx="0">
                  <c:v>1163.48148628478</c:v>
                </c:pt>
                <c:pt idx="1">
                  <c:v>5767.8101806640598</c:v>
                </c:pt>
                <c:pt idx="2">
                  <c:v>6253.3482666015598</c:v>
                </c:pt>
                <c:pt idx="3">
                  <c:v>1549.95537285252</c:v>
                </c:pt>
                <c:pt idx="4">
                  <c:v>998.26426611041597</c:v>
                </c:pt>
                <c:pt idx="5">
                  <c:v>611.63357644942096</c:v>
                </c:pt>
                <c:pt idx="6">
                  <c:v>997.62753020043601</c:v>
                </c:pt>
                <c:pt idx="7">
                  <c:v>187.16502990141399</c:v>
                </c:pt>
                <c:pt idx="8">
                  <c:v>312.10285614707499</c:v>
                </c:pt>
                <c:pt idx="9">
                  <c:v>259.73848011145799</c:v>
                </c:pt>
                <c:pt idx="10">
                  <c:v>485.30708537085297</c:v>
                </c:pt>
                <c:pt idx="11">
                  <c:v>1385.38818359375</c:v>
                </c:pt>
                <c:pt idx="12">
                  <c:v>851.063948906826</c:v>
                </c:pt>
                <c:pt idx="13">
                  <c:v>451.64159039812603</c:v>
                </c:pt>
                <c:pt idx="14">
                  <c:v>4023.54931640625</c:v>
                </c:pt>
                <c:pt idx="15">
                  <c:v>4503.3510131835901</c:v>
                </c:pt>
                <c:pt idx="16">
                  <c:v>1398.0565230601901</c:v>
                </c:pt>
                <c:pt idx="17">
                  <c:v>331.60506146978003</c:v>
                </c:pt>
                <c:pt idx="18">
                  <c:v>2861.5729675293001</c:v>
                </c:pt>
                <c:pt idx="19">
                  <c:v>457.72502074881902</c:v>
                </c:pt>
                <c:pt idx="20">
                  <c:v>1439.81506347656</c:v>
                </c:pt>
                <c:pt idx="21">
                  <c:v>412.38423128055098</c:v>
                </c:pt>
                <c:pt idx="22">
                  <c:v>1570.2315063476599</c:v>
                </c:pt>
                <c:pt idx="23">
                  <c:v>1113.5337897270799</c:v>
                </c:pt>
                <c:pt idx="24">
                  <c:v>1139.3240356445301</c:v>
                </c:pt>
              </c:numCache>
            </c:numRef>
          </c:yVal>
          <c:smooth val="0"/>
        </c:ser>
        <c:ser>
          <c:idx val="0"/>
          <c:order val="1"/>
          <c:tx>
            <c:v>1 to 1 line</c:v>
          </c:tx>
          <c:spPr>
            <a:ln w="1270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xVal>
          <c:y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yVal>
          <c:smooth val="0"/>
        </c:ser>
        <c:ser>
          <c:idx val="2"/>
          <c:order val="2"/>
          <c:tx>
            <c:v>GLA</c:v>
          </c:tx>
          <c:spPr>
            <a:ln w="47625">
              <a:noFill/>
            </a:ln>
          </c:spPr>
          <c:marker>
            <c:symbol val="triangle"/>
            <c:size val="8"/>
            <c:spPr>
              <a:noFill/>
              <a:ln>
                <a:solidFill>
                  <a:schemeClr val="accent6"/>
                </a:solidFill>
              </a:ln>
            </c:spPr>
          </c:marker>
          <c:xVal>
            <c:numRef>
              <c:f>'Official data and graphs'!$M$2:$M$26</c:f>
              <c:numCache>
                <c:formatCode>_(* #,##0.00_);_(* \(#,##0.00\);_(* "-"??_);_(@_)</c:formatCode>
                <c:ptCount val="25"/>
                <c:pt idx="0">
                  <c:v>368.03338611111002</c:v>
                </c:pt>
                <c:pt idx="1">
                  <c:v>7363.1001104761899</c:v>
                </c:pt>
                <c:pt idx="2">
                  <c:v>6903.939985</c:v>
                </c:pt>
                <c:pt idx="3">
                  <c:v>1338.1593</c:v>
                </c:pt>
                <c:pt idx="4">
                  <c:v>1637.4499499999999</c:v>
                </c:pt>
                <c:pt idx="5">
                  <c:v>1079.9138766666699</c:v>
                </c:pt>
                <c:pt idx="6">
                  <c:v>395.42777333333299</c:v>
                </c:pt>
                <c:pt idx="7">
                  <c:v>165.093883333333</c:v>
                </c:pt>
                <c:pt idx="8">
                  <c:v>180.42479</c:v>
                </c:pt>
                <c:pt idx="9">
                  <c:v>402.06915777777698</c:v>
                </c:pt>
                <c:pt idx="10">
                  <c:v>512.41160261904599</c:v>
                </c:pt>
                <c:pt idx="11">
                  <c:v>1658.7003619444399</c:v>
                </c:pt>
                <c:pt idx="12">
                  <c:v>1908.5279674999999</c:v>
                </c:pt>
                <c:pt idx="13">
                  <c:v>1204.3737855555601</c:v>
                </c:pt>
                <c:pt idx="14">
                  <c:v>4797.2782724999997</c:v>
                </c:pt>
                <c:pt idx="15">
                  <c:v>4281.3175533333297</c:v>
                </c:pt>
                <c:pt idx="16">
                  <c:v>452.22567500000002</c:v>
                </c:pt>
                <c:pt idx="17">
                  <c:v>252.947656666667</c:v>
                </c:pt>
                <c:pt idx="18">
                  <c:v>3010.8315141666599</c:v>
                </c:pt>
                <c:pt idx="19">
                  <c:v>323.99919166666598</c:v>
                </c:pt>
                <c:pt idx="20">
                  <c:v>937.71330583333304</c:v>
                </c:pt>
                <c:pt idx="21">
                  <c:v>471.75229440476102</c:v>
                </c:pt>
                <c:pt idx="22">
                  <c:v>1223.33689083333</c:v>
                </c:pt>
                <c:pt idx="23">
                  <c:v>1250.1395775757601</c:v>
                </c:pt>
                <c:pt idx="24">
                  <c:v>1227.6451509523799</c:v>
                </c:pt>
              </c:numCache>
            </c:numRef>
          </c:xVal>
          <c:yVal>
            <c:numRef>
              <c:f>'Official data and graphs'!$O$2:$O$26</c:f>
              <c:numCache>
                <c:formatCode>_(* #,##0.00_);_(* \(#,##0.00\);_(* "-"??_);_(@_)</c:formatCode>
                <c:ptCount val="25"/>
                <c:pt idx="0">
                  <c:v>1188.8888888888901</c:v>
                </c:pt>
                <c:pt idx="1">
                  <c:v>5797.2222222222199</c:v>
                </c:pt>
                <c:pt idx="2">
                  <c:v>6911.1111111111104</c:v>
                </c:pt>
                <c:pt idx="3">
                  <c:v>3536.1111111111099</c:v>
                </c:pt>
                <c:pt idx="4">
                  <c:v>1563.8888888888901</c:v>
                </c:pt>
                <c:pt idx="5">
                  <c:v>422.222222222222</c:v>
                </c:pt>
                <c:pt idx="6">
                  <c:v>2294.4444444444398</c:v>
                </c:pt>
                <c:pt idx="7">
                  <c:v>263.88888888888903</c:v>
                </c:pt>
                <c:pt idx="8">
                  <c:v>722.22222222222194</c:v>
                </c:pt>
                <c:pt idx="9">
                  <c:v>569.444444444444</c:v>
                </c:pt>
                <c:pt idx="10">
                  <c:v>547.22222222222194</c:v>
                </c:pt>
                <c:pt idx="11">
                  <c:v>3122.2222222222199</c:v>
                </c:pt>
                <c:pt idx="12">
                  <c:v>2350</c:v>
                </c:pt>
                <c:pt idx="13">
                  <c:v>1586.1111111111099</c:v>
                </c:pt>
                <c:pt idx="14">
                  <c:v>5075</c:v>
                </c:pt>
                <c:pt idx="15">
                  <c:v>4855.5555555555602</c:v>
                </c:pt>
                <c:pt idx="16">
                  <c:v>1075</c:v>
                </c:pt>
                <c:pt idx="17">
                  <c:v>1266.6666666666699</c:v>
                </c:pt>
                <c:pt idx="18">
                  <c:v>4266.6666666666697</c:v>
                </c:pt>
                <c:pt idx="19">
                  <c:v>2094.4444444444398</c:v>
                </c:pt>
                <c:pt idx="20">
                  <c:v>1102.7777777777801</c:v>
                </c:pt>
                <c:pt idx="21">
                  <c:v>1188.8888888888901</c:v>
                </c:pt>
                <c:pt idx="22">
                  <c:v>1858.3333333333301</c:v>
                </c:pt>
                <c:pt idx="23">
                  <c:v>2011.1111111111099</c:v>
                </c:pt>
                <c:pt idx="24">
                  <c:v>2430.5555555555602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52480"/>
        <c:axId val="117053056"/>
      </c:scatterChart>
      <c:valAx>
        <c:axId val="11705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chemeClr val="bg1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>
                    <a:solidFill>
                      <a:schemeClr val="bg1"/>
                    </a:solidFill>
                    <a:latin typeface="Arial"/>
                  </a:rPr>
                  <a:t>Field Total</a:t>
                </a:r>
                <a:r>
                  <a:rPr lang="en-US" sz="1800" b="0" i="0" baseline="0">
                    <a:solidFill>
                      <a:schemeClr val="bg1"/>
                    </a:solidFill>
                    <a:latin typeface="Arial"/>
                  </a:rPr>
                  <a:t> Solar Radiation </a:t>
                </a:r>
                <a:r>
                  <a:rPr lang="en-US" sz="1800" b="0" i="0" baseline="0">
                    <a:solidFill>
                      <a:schemeClr val="bg1"/>
                    </a:solidFill>
                    <a:effectLst/>
                  </a:rPr>
                  <a:t>(Wh</a:t>
                </a:r>
                <a:r>
                  <a:rPr lang="en-US" sz="1800" b="0" i="0" u="none" strike="noStrike" baseline="0">
                    <a:solidFill>
                      <a:schemeClr val="bg1"/>
                    </a:solidFill>
                    <a:effectLst/>
                  </a:rPr>
                  <a:t>m</a:t>
                </a:r>
                <a:r>
                  <a:rPr lang="en-US" sz="1800" b="0" i="0" u="none" strike="noStrike" baseline="30000">
                    <a:solidFill>
                      <a:schemeClr val="bg1"/>
                    </a:solidFill>
                    <a:effectLst/>
                  </a:rPr>
                  <a:t>-2</a:t>
                </a:r>
                <a:r>
                  <a:rPr lang="en-US" sz="1800" b="0" i="0" baseline="0">
                    <a:solidFill>
                      <a:schemeClr val="bg1"/>
                    </a:solidFill>
                    <a:effectLst/>
                  </a:rPr>
                  <a:t>)</a:t>
                </a:r>
                <a:endParaRPr lang="en-US">
                  <a:solidFill>
                    <a:schemeClr val="bg1"/>
                  </a:solidFill>
                  <a:effectLst/>
                </a:endParaRPr>
              </a:p>
            </c:rich>
          </c:tx>
          <c:layout/>
          <c:overlay val="0"/>
        </c:title>
        <c:numFmt formatCode="_(* #,##0_);_(* \(#,##0\);_(* &quot;-&quot;_);_(@_)" sourceLinked="0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1200">
                <a:solidFill>
                  <a:schemeClr val="bg1"/>
                </a:solidFill>
                <a:latin typeface="Arial"/>
              </a:defRPr>
            </a:pPr>
            <a:endParaRPr lang="en-US"/>
          </a:p>
        </c:txPr>
        <c:crossAx val="117053056"/>
        <c:crosses val="autoZero"/>
        <c:crossBetween val="midCat"/>
      </c:valAx>
      <c:valAx>
        <c:axId val="117053056"/>
        <c:scaling>
          <c:orientation val="minMax"/>
          <c:max val="800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chemeClr val="bg1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n-US" sz="1800" b="0" i="0" baseline="0">
                    <a:solidFill>
                      <a:schemeClr val="bg1"/>
                    </a:solidFill>
                    <a:effectLst/>
                  </a:rPr>
                  <a:t>SSR &amp; GLA (Wh</a:t>
                </a:r>
                <a:r>
                  <a:rPr lang="en-US" sz="1800" b="0" i="0" u="none" strike="noStrike" baseline="0">
                    <a:solidFill>
                      <a:schemeClr val="bg1"/>
                    </a:solidFill>
                    <a:effectLst/>
                  </a:rPr>
                  <a:t>m</a:t>
                </a:r>
                <a:r>
                  <a:rPr lang="en-US" sz="1800" b="0" i="0" u="none" strike="noStrike" baseline="30000">
                    <a:solidFill>
                      <a:schemeClr val="bg1"/>
                    </a:solidFill>
                    <a:effectLst/>
                  </a:rPr>
                  <a:t>-2</a:t>
                </a:r>
                <a:r>
                  <a:rPr lang="en-US" sz="1800" b="0" i="0" u="none" strike="noStrike" baseline="0">
                    <a:solidFill>
                      <a:schemeClr val="bg1"/>
                    </a:solidFill>
                    <a:effectLst/>
                  </a:rPr>
                  <a:t>)</a:t>
                </a:r>
                <a:endParaRPr lang="en-US" baseline="0">
                  <a:solidFill>
                    <a:schemeClr val="bg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1200">
                <a:solidFill>
                  <a:schemeClr val="bg1"/>
                </a:solidFill>
                <a:latin typeface="Arial"/>
              </a:defRPr>
            </a:pPr>
            <a:endParaRPr lang="en-US"/>
          </a:p>
        </c:txPr>
        <c:crossAx val="117052480"/>
        <c:crosses val="autoZero"/>
        <c:crossBetween val="midCat"/>
      </c:valAx>
      <c:spPr>
        <a:noFill/>
        <a:ln>
          <a:solidFill>
            <a:schemeClr val="bg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68239081787268E-2"/>
          <c:y val="2.3616516850523149E-2"/>
          <c:w val="0.6721334650460028"/>
          <c:h val="0.86167400615109113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'Official data and graphs'!$C$2:$C$26</c:f>
              <c:numCache>
                <c:formatCode>_(* #,##0.00_);_(* \(#,##0.00\);_(* "-"??_);_(@_)</c:formatCode>
                <c:ptCount val="25"/>
                <c:pt idx="0">
                  <c:v>0.18939393758773801</c:v>
                </c:pt>
                <c:pt idx="1">
                  <c:v>0.49776452779769897</c:v>
                </c:pt>
                <c:pt idx="2">
                  <c:v>0.69777303934097301</c:v>
                </c:pt>
                <c:pt idx="3">
                  <c:v>0.25191047787666299</c:v>
                </c:pt>
                <c:pt idx="4">
                  <c:v>0.18098433315753901</c:v>
                </c:pt>
                <c:pt idx="5">
                  <c:v>0.104172423481941</c:v>
                </c:pt>
                <c:pt idx="6">
                  <c:v>0.19283746182918499</c:v>
                </c:pt>
                <c:pt idx="7">
                  <c:v>7.7938564121723203E-2</c:v>
                </c:pt>
                <c:pt idx="8">
                  <c:v>8.1312760710716206E-2</c:v>
                </c:pt>
                <c:pt idx="9">
                  <c:v>6.3500829041004195E-2</c:v>
                </c:pt>
                <c:pt idx="10">
                  <c:v>0.125232249498367</c:v>
                </c:pt>
                <c:pt idx="11">
                  <c:v>0.285988479852676</c:v>
                </c:pt>
                <c:pt idx="12">
                  <c:v>0.17545075714588201</c:v>
                </c:pt>
                <c:pt idx="13">
                  <c:v>0.101705826818943</c:v>
                </c:pt>
                <c:pt idx="14">
                  <c:v>0.53142076730728105</c:v>
                </c:pt>
                <c:pt idx="15">
                  <c:v>0.48506399989128102</c:v>
                </c:pt>
                <c:pt idx="16">
                  <c:v>0.28438133001327498</c:v>
                </c:pt>
                <c:pt idx="17">
                  <c:v>7.2111658751964597E-2</c:v>
                </c:pt>
                <c:pt idx="18">
                  <c:v>0.645488500595093</c:v>
                </c:pt>
                <c:pt idx="19">
                  <c:v>0.16871273517608601</c:v>
                </c:pt>
                <c:pt idx="20">
                  <c:v>0.110269360244274</c:v>
                </c:pt>
                <c:pt idx="21">
                  <c:v>0.128648236393929</c:v>
                </c:pt>
                <c:pt idx="22">
                  <c:v>0.33982473611831698</c:v>
                </c:pt>
                <c:pt idx="23">
                  <c:v>0.38091573119163502</c:v>
                </c:pt>
                <c:pt idx="24">
                  <c:v>0.27237543463706998</c:v>
                </c:pt>
              </c:numCache>
            </c:numRef>
          </c:xVal>
          <c:yVal>
            <c:numRef>
              <c:f>'Official data and graphs'!$B$2:$B$26</c:f>
              <c:numCache>
                <c:formatCode>General</c:formatCode>
                <c:ptCount val="25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</c:numCache>
            </c:numRef>
          </c:yVal>
          <c:smooth val="0"/>
        </c:ser>
        <c:ser>
          <c:idx val="1"/>
          <c:order val="1"/>
          <c:tx>
            <c:v>1 to 1</c:v>
          </c:tx>
          <c:spPr>
            <a:ln w="127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'Official data and graphs'!$B$2:$B$28</c:f>
              <c:numCache>
                <c:formatCode>General</c:formatCode>
                <c:ptCount val="27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  <c:pt idx="25">
                  <c:v>0.8</c:v>
                </c:pt>
                <c:pt idx="26">
                  <c:v>0</c:v>
                </c:pt>
              </c:numCache>
            </c:numRef>
          </c:xVal>
          <c:yVal>
            <c:numRef>
              <c:f>'Official data and graphs'!$B$2:$B$28</c:f>
              <c:numCache>
                <c:formatCode>General</c:formatCode>
                <c:ptCount val="27"/>
                <c:pt idx="0">
                  <c:v>7.4200000000000002E-2</c:v>
                </c:pt>
                <c:pt idx="1">
                  <c:v>0.41539999999999999</c:v>
                </c:pt>
                <c:pt idx="2">
                  <c:v>0.66839999999999999</c:v>
                </c:pt>
                <c:pt idx="3">
                  <c:v>0.46110000000000001</c:v>
                </c:pt>
                <c:pt idx="4">
                  <c:v>0.28999999999999998</c:v>
                </c:pt>
                <c:pt idx="5">
                  <c:v>0.1555</c:v>
                </c:pt>
                <c:pt idx="6">
                  <c:v>0.18110000000000001</c:v>
                </c:pt>
                <c:pt idx="7">
                  <c:v>0.1192</c:v>
                </c:pt>
                <c:pt idx="8">
                  <c:v>0.18920000000000001</c:v>
                </c:pt>
                <c:pt idx="9">
                  <c:v>9.6000000000000002E-2</c:v>
                </c:pt>
                <c:pt idx="10">
                  <c:v>8.1799999999999998E-2</c:v>
                </c:pt>
                <c:pt idx="11">
                  <c:v>0.2185</c:v>
                </c:pt>
                <c:pt idx="12">
                  <c:v>0.25309999999999999</c:v>
                </c:pt>
                <c:pt idx="13">
                  <c:v>0.22550000000000001</c:v>
                </c:pt>
                <c:pt idx="14">
                  <c:v>0.47449999999999998</c:v>
                </c:pt>
                <c:pt idx="15">
                  <c:v>0.4748</c:v>
                </c:pt>
                <c:pt idx="16">
                  <c:v>0.36449999999999999</c:v>
                </c:pt>
                <c:pt idx="17">
                  <c:v>0.30299999999999999</c:v>
                </c:pt>
                <c:pt idx="18">
                  <c:v>0.68089999999999995</c:v>
                </c:pt>
                <c:pt idx="19">
                  <c:v>0.27939999999999998</c:v>
                </c:pt>
                <c:pt idx="20">
                  <c:v>0.23319999999999999</c:v>
                </c:pt>
                <c:pt idx="21">
                  <c:v>0.11700000000000001</c:v>
                </c:pt>
                <c:pt idx="22">
                  <c:v>0.29759999999999998</c:v>
                </c:pt>
                <c:pt idx="23">
                  <c:v>0.36759999999999998</c:v>
                </c:pt>
                <c:pt idx="24">
                  <c:v>0.29809999999999998</c:v>
                </c:pt>
                <c:pt idx="25">
                  <c:v>0.8</c:v>
                </c:pt>
                <c:pt idx="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54208"/>
        <c:axId val="116138560"/>
      </c:scatterChart>
      <c:valAx>
        <c:axId val="117054208"/>
        <c:scaling>
          <c:orientation val="minMax"/>
          <c:max val="0.8"/>
        </c:scaling>
        <c:delete val="0"/>
        <c:axPos val="b"/>
        <c:title>
          <c:tx>
            <c:rich>
              <a:bodyPr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LPI</a:t>
                </a:r>
              </a:p>
            </c:rich>
          </c:tx>
          <c:layout/>
          <c:overlay val="0"/>
        </c:title>
        <c:numFmt formatCode="_(* #,##0.0_);_(* \(#,##0.0\);_(* &quot;-&quot;?_);_(@_)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6138560"/>
        <c:crosses val="autoZero"/>
        <c:crossBetween val="midCat"/>
      </c:valAx>
      <c:valAx>
        <c:axId val="116138560"/>
        <c:scaling>
          <c:orientation val="minMax"/>
          <c:max val="0.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 b="0" i="0">
                    <a:latin typeface="Arial"/>
                  </a:defRPr>
                </a:pPr>
                <a:r>
                  <a:rPr lang="en-US" sz="1800" b="0" i="0">
                    <a:latin typeface="Arial"/>
                  </a:rPr>
                  <a:t>GLA</a:t>
                </a:r>
                <a:r>
                  <a:rPr lang="en-US" sz="1800" b="0" i="0" baseline="0">
                    <a:latin typeface="Arial"/>
                  </a:rPr>
                  <a:t> canopy openness  </a:t>
                </a:r>
                <a:endParaRPr lang="en-US" sz="1800" b="0" i="0">
                  <a:latin typeface="Arial"/>
                </a:endParaRPr>
              </a:p>
            </c:rich>
          </c:tx>
          <c:layout>
            <c:manualLayout>
              <c:xMode val="edge"/>
              <c:yMode val="edge"/>
              <c:x val="7.8247261345852897E-3"/>
              <c:y val="0.2088633029632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117054208"/>
        <c:crosses val="autoZero"/>
        <c:crossBetween val="midCat"/>
      </c:valAx>
      <c:spPr>
        <a:ln>
          <a:solidFill>
            <a:schemeClr val="bg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13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3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43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43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13" Type="http://schemas.openxmlformats.org/officeDocument/2006/relationships/chart" Target="../charts/chart25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5" Type="http://schemas.openxmlformats.org/officeDocument/2006/relationships/chart" Target="../charts/chart2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Relationship Id="rId14" Type="http://schemas.openxmlformats.org/officeDocument/2006/relationships/chart" Target="../charts/chart26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" y="84666"/>
    <xdr:ext cx="8610599" cy="429260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25400</xdr:colOff>
      <xdr:row>23</xdr:row>
      <xdr:rowOff>8469</xdr:rowOff>
    </xdr:from>
    <xdr:to>
      <xdr:col>8</xdr:col>
      <xdr:colOff>508000</xdr:colOff>
      <xdr:row>44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118535</xdr:rowOff>
    </xdr:from>
    <xdr:to>
      <xdr:col>9</xdr:col>
      <xdr:colOff>237066</xdr:colOff>
      <xdr:row>66</xdr:row>
      <xdr:rowOff>101601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2413" cy="62944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2413" cy="62944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31</xdr:row>
      <xdr:rowOff>184150</xdr:rowOff>
    </xdr:from>
    <xdr:to>
      <xdr:col>13</xdr:col>
      <xdr:colOff>317500</xdr:colOff>
      <xdr:row>65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304800</xdr:colOff>
      <xdr:row>34</xdr:row>
      <xdr:rowOff>139700</xdr:rowOff>
    </xdr:from>
    <xdr:to>
      <xdr:col>24</xdr:col>
      <xdr:colOff>165100</xdr:colOff>
      <xdr:row>67</xdr:row>
      <xdr:rowOff>158750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</xdr:colOff>
      <xdr:row>70</xdr:row>
      <xdr:rowOff>177800</xdr:rowOff>
    </xdr:from>
    <xdr:to>
      <xdr:col>12</xdr:col>
      <xdr:colOff>723900</xdr:colOff>
      <xdr:row>104</xdr:row>
      <xdr:rowOff>6350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139700</xdr:colOff>
      <xdr:row>72</xdr:row>
      <xdr:rowOff>38100</xdr:rowOff>
    </xdr:from>
    <xdr:to>
      <xdr:col>24</xdr:col>
      <xdr:colOff>0</xdr:colOff>
      <xdr:row>105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109</xdr:row>
      <xdr:rowOff>0</xdr:rowOff>
    </xdr:from>
    <xdr:to>
      <xdr:col>12</xdr:col>
      <xdr:colOff>685800</xdr:colOff>
      <xdr:row>142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109</xdr:row>
      <xdr:rowOff>0</xdr:rowOff>
    </xdr:from>
    <xdr:to>
      <xdr:col>23</xdr:col>
      <xdr:colOff>685800</xdr:colOff>
      <xdr:row>142</xdr:row>
      <xdr:rowOff>19050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149</xdr:row>
      <xdr:rowOff>0</xdr:rowOff>
    </xdr:from>
    <xdr:to>
      <xdr:col>12</xdr:col>
      <xdr:colOff>685800</xdr:colOff>
      <xdr:row>182</xdr:row>
      <xdr:rowOff>19050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0</xdr:colOff>
      <xdr:row>149</xdr:row>
      <xdr:rowOff>0</xdr:rowOff>
    </xdr:from>
    <xdr:to>
      <xdr:col>23</xdr:col>
      <xdr:colOff>685800</xdr:colOff>
      <xdr:row>182</xdr:row>
      <xdr:rowOff>19050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270</xdr:row>
      <xdr:rowOff>0</xdr:rowOff>
    </xdr:from>
    <xdr:to>
      <xdr:col>13</xdr:col>
      <xdr:colOff>685800</xdr:colOff>
      <xdr:row>303</xdr:row>
      <xdr:rowOff>19050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312</xdr:row>
      <xdr:rowOff>0</xdr:rowOff>
    </xdr:from>
    <xdr:to>
      <xdr:col>13</xdr:col>
      <xdr:colOff>685800</xdr:colOff>
      <xdr:row>345</xdr:row>
      <xdr:rowOff>19050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315</xdr:row>
      <xdr:rowOff>0</xdr:rowOff>
    </xdr:from>
    <xdr:to>
      <xdr:col>24</xdr:col>
      <xdr:colOff>685800</xdr:colOff>
      <xdr:row>348</xdr:row>
      <xdr:rowOff>19050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0</xdr:colOff>
      <xdr:row>352</xdr:row>
      <xdr:rowOff>0</xdr:rowOff>
    </xdr:from>
    <xdr:to>
      <xdr:col>13</xdr:col>
      <xdr:colOff>685800</xdr:colOff>
      <xdr:row>385</xdr:row>
      <xdr:rowOff>19050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27</xdr:col>
      <xdr:colOff>0</xdr:colOff>
      <xdr:row>37</xdr:row>
      <xdr:rowOff>0</xdr:rowOff>
    </xdr:from>
    <xdr:to>
      <xdr:col>36</xdr:col>
      <xdr:colOff>690033</xdr:colOff>
      <xdr:row>70</xdr:row>
      <xdr:rowOff>19050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25</xdr:col>
      <xdr:colOff>63500</xdr:colOff>
      <xdr:row>187</xdr:row>
      <xdr:rowOff>63500</xdr:rowOff>
    </xdr:from>
    <xdr:to>
      <xdr:col>36</xdr:col>
      <xdr:colOff>431800</xdr:colOff>
      <xdr:row>220</xdr:row>
      <xdr:rowOff>152400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35</xdr:col>
      <xdr:colOff>787400</xdr:colOff>
      <xdr:row>187</xdr:row>
      <xdr:rowOff>88900</xdr:rowOff>
    </xdr:from>
    <xdr:to>
      <xdr:col>46</xdr:col>
      <xdr:colOff>330200</xdr:colOff>
      <xdr:row>220</xdr:row>
      <xdr:rowOff>177800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711200</xdr:colOff>
      <xdr:row>30</xdr:row>
      <xdr:rowOff>82550</xdr:rowOff>
    </xdr:from>
    <xdr:to>
      <xdr:col>9</xdr:col>
      <xdr:colOff>673100</xdr:colOff>
      <xdr:row>56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30</xdr:row>
      <xdr:rowOff>0</xdr:rowOff>
    </xdr:from>
    <xdr:to>
      <xdr:col>18</xdr:col>
      <xdr:colOff>787400</xdr:colOff>
      <xdr:row>56</xdr:row>
      <xdr:rowOff>82550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61</xdr:row>
      <xdr:rowOff>0</xdr:rowOff>
    </xdr:from>
    <xdr:to>
      <xdr:col>18</xdr:col>
      <xdr:colOff>787400</xdr:colOff>
      <xdr:row>87</xdr:row>
      <xdr:rowOff>82550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93</xdr:row>
      <xdr:rowOff>0</xdr:rowOff>
    </xdr:from>
    <xdr:to>
      <xdr:col>18</xdr:col>
      <xdr:colOff>787400</xdr:colOff>
      <xdr:row>119</xdr:row>
      <xdr:rowOff>82550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12700</xdr:colOff>
      <xdr:row>62</xdr:row>
      <xdr:rowOff>177800</xdr:rowOff>
    </xdr:from>
    <xdr:to>
      <xdr:col>9</xdr:col>
      <xdr:colOff>800100</xdr:colOff>
      <xdr:row>89</xdr:row>
      <xdr:rowOff>69850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94</xdr:row>
      <xdr:rowOff>0</xdr:rowOff>
    </xdr:from>
    <xdr:to>
      <xdr:col>9</xdr:col>
      <xdr:colOff>787400</xdr:colOff>
      <xdr:row>120</xdr:row>
      <xdr:rowOff>82550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128</xdr:row>
      <xdr:rowOff>0</xdr:rowOff>
    </xdr:from>
    <xdr:to>
      <xdr:col>15</xdr:col>
      <xdr:colOff>787400</xdr:colOff>
      <xdr:row>154</xdr:row>
      <xdr:rowOff>82550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158</xdr:row>
      <xdr:rowOff>0</xdr:rowOff>
    </xdr:from>
    <xdr:to>
      <xdr:col>15</xdr:col>
      <xdr:colOff>787400</xdr:colOff>
      <xdr:row>184</xdr:row>
      <xdr:rowOff>82550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187</xdr:row>
      <xdr:rowOff>0</xdr:rowOff>
    </xdr:from>
    <xdr:to>
      <xdr:col>10</xdr:col>
      <xdr:colOff>787400</xdr:colOff>
      <xdr:row>213</xdr:row>
      <xdr:rowOff>82550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187</xdr:row>
      <xdr:rowOff>0</xdr:rowOff>
    </xdr:from>
    <xdr:to>
      <xdr:col>19</xdr:col>
      <xdr:colOff>787400</xdr:colOff>
      <xdr:row>213</xdr:row>
      <xdr:rowOff>82550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" y="84666"/>
    <xdr:ext cx="8610599" cy="429260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25400</xdr:colOff>
      <xdr:row>23</xdr:row>
      <xdr:rowOff>8469</xdr:rowOff>
    </xdr:from>
    <xdr:to>
      <xdr:col>8</xdr:col>
      <xdr:colOff>508000</xdr:colOff>
      <xdr:row>44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118535</xdr:rowOff>
    </xdr:from>
    <xdr:to>
      <xdr:col>9</xdr:col>
      <xdr:colOff>237066</xdr:colOff>
      <xdr:row>66</xdr:row>
      <xdr:rowOff>101601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9752" cy="62894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0.52458</cdr:x>
      <cdr:y>0.4381</cdr:y>
    </cdr:from>
    <cdr:to>
      <cdr:x>0.64439</cdr:x>
      <cdr:y>0.54815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49353" y="2757588"/>
          <a:ext cx="1039091" cy="692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effectLst/>
              <a:latin typeface="+mn-lt"/>
              <a:ea typeface="+mn-ea"/>
              <a:cs typeface="+mn-cs"/>
            </a:rPr>
            <a:t>y = 0.87x</a:t>
          </a:r>
          <a:br>
            <a:rPr lang="en-US" sz="1800" b="0" i="0" baseline="0">
              <a:effectLst/>
              <a:latin typeface="+mn-lt"/>
              <a:ea typeface="+mn-ea"/>
              <a:cs typeface="+mn-cs"/>
            </a:rPr>
          </a:br>
          <a:r>
            <a:rPr lang="en-US" sz="1800" b="0" i="0" baseline="0">
              <a:effectLst/>
              <a:latin typeface="+mn-lt"/>
              <a:ea typeface="+mn-ea"/>
              <a:cs typeface="+mn-cs"/>
            </a:rPr>
            <a:t>R² = 0.92</a:t>
          </a:r>
          <a:endParaRPr lang="en-US" sz="1800">
            <a:effectLst/>
          </a:endParaRPr>
        </a:p>
        <a:p xmlns:a="http://schemas.openxmlformats.org/drawingml/2006/main">
          <a:endParaRPr lang="en-US" sz="1800"/>
        </a:p>
      </cdr:txBody>
    </cdr:sp>
  </cdr:relSizeAnchor>
  <cdr:relSizeAnchor xmlns:cdr="http://schemas.openxmlformats.org/drawingml/2006/chartDrawing">
    <cdr:from>
      <cdr:x>0.5768</cdr:x>
      <cdr:y>0.07407</cdr:y>
    </cdr:from>
    <cdr:to>
      <cdr:x>0.68224</cdr:x>
      <cdr:y>0.11746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02290" y="466258"/>
          <a:ext cx="914400" cy="273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>
                  <a:lumMod val="75000"/>
                </a:schemeClr>
              </a:solidFill>
            </a:rPr>
            <a:t>Slope of 1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752" cy="62894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0.52458</cdr:x>
      <cdr:y>0.4381</cdr:y>
    </cdr:from>
    <cdr:to>
      <cdr:x>0.64747</cdr:x>
      <cdr:y>0.59577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49373" y="2757617"/>
          <a:ext cx="1065713" cy="992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SSR</a:t>
          </a:r>
        </a:p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y = 0.87x</a:t>
          </a:r>
          <a:br>
            <a:rPr lang="en-US" sz="1800" b="0" i="0" baseline="0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</a:br>
          <a:r>
            <a:rPr lang="en-US" sz="1800" b="0" i="0" baseline="0">
              <a:solidFill>
                <a:srgbClr val="FFFF00"/>
              </a:solidFill>
              <a:effectLst/>
              <a:latin typeface="+mn-lt"/>
              <a:ea typeface="+mn-ea"/>
              <a:cs typeface="+mn-cs"/>
            </a:rPr>
            <a:t>R² = 0.92</a:t>
          </a:r>
          <a:endParaRPr lang="en-US" sz="1800">
            <a:solidFill>
              <a:srgbClr val="FFFF00"/>
            </a:solidFill>
            <a:effectLst/>
          </a:endParaRPr>
        </a:p>
        <a:p xmlns:a="http://schemas.openxmlformats.org/drawingml/2006/main">
          <a:endParaRPr lang="en-US" sz="1800">
            <a:solidFill>
              <a:srgbClr val="FFFF00"/>
            </a:solidFill>
          </a:endParaRPr>
        </a:p>
      </cdr:txBody>
    </cdr:sp>
  </cdr:relSizeAnchor>
  <cdr:relSizeAnchor xmlns:cdr="http://schemas.openxmlformats.org/drawingml/2006/chartDrawing">
    <cdr:from>
      <cdr:x>0.5768</cdr:x>
      <cdr:y>0.07407</cdr:y>
    </cdr:from>
    <cdr:to>
      <cdr:x>0.68224</cdr:x>
      <cdr:y>0.11746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02290" y="466258"/>
          <a:ext cx="914400" cy="273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>
                  <a:lumMod val="75000"/>
                </a:schemeClr>
              </a:solidFill>
            </a:rPr>
            <a:t>Slope of 1</a:t>
          </a:r>
        </a:p>
      </cdr:txBody>
    </cdr:sp>
  </cdr:relSizeAnchor>
  <cdr:relSizeAnchor xmlns:cdr="http://schemas.openxmlformats.org/drawingml/2006/chartDrawing">
    <cdr:from>
      <cdr:x>0.40246</cdr:x>
      <cdr:y>0.08254</cdr:y>
    </cdr:from>
    <cdr:to>
      <cdr:x>0.52458</cdr:x>
      <cdr:y>0.2455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90280" y="519543"/>
          <a:ext cx="1059074" cy="1025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solidFill>
                <a:schemeClr val="accent6"/>
              </a:solidFill>
              <a:effectLst/>
              <a:latin typeface="+mn-lt"/>
              <a:ea typeface="+mn-ea"/>
              <a:cs typeface="+mn-cs"/>
            </a:rPr>
            <a:t>GLA</a:t>
          </a:r>
        </a:p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solidFill>
                <a:schemeClr val="accent6"/>
              </a:solidFill>
              <a:effectLst/>
              <a:latin typeface="+mn-lt"/>
              <a:ea typeface="+mn-ea"/>
              <a:cs typeface="+mn-cs"/>
            </a:rPr>
            <a:t>y = 1.05x</a:t>
          </a:r>
          <a:br>
            <a:rPr lang="en-US" sz="1800" b="0" i="0" baseline="0">
              <a:solidFill>
                <a:schemeClr val="accent6"/>
              </a:solidFill>
              <a:effectLst/>
              <a:latin typeface="+mn-lt"/>
              <a:ea typeface="+mn-ea"/>
              <a:cs typeface="+mn-cs"/>
            </a:rPr>
          </a:br>
          <a:r>
            <a:rPr lang="en-US" sz="1800" b="0" i="0" baseline="0">
              <a:solidFill>
                <a:schemeClr val="accent6"/>
              </a:solidFill>
              <a:effectLst/>
              <a:latin typeface="+mn-lt"/>
              <a:ea typeface="+mn-ea"/>
              <a:cs typeface="+mn-cs"/>
            </a:rPr>
            <a:t>R² = 0.69</a:t>
          </a:r>
          <a:endParaRPr lang="en-US" sz="1800">
            <a:solidFill>
              <a:schemeClr val="accent6"/>
            </a:solidFill>
            <a:effectLst/>
          </a:endParaRPr>
        </a:p>
        <a:p xmlns:a="http://schemas.openxmlformats.org/drawingml/2006/main">
          <a:endParaRPr lang="en-US" sz="1800">
            <a:solidFill>
              <a:schemeClr val="accent6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9752" cy="62894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0.53226</cdr:x>
      <cdr:y>0.56296</cdr:y>
    </cdr:from>
    <cdr:to>
      <cdr:x>0.71659</cdr:x>
      <cdr:y>0.6963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15962" y="3543567"/>
          <a:ext cx="1598601" cy="839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effectLst/>
              <a:latin typeface="+mn-lt"/>
              <a:ea typeface="+mn-ea"/>
              <a:cs typeface="+mn-cs"/>
            </a:rPr>
            <a:t>y = 0.79x + 0.09</a:t>
          </a:r>
          <a:br>
            <a:rPr lang="en-US" sz="1800" b="0" i="0" baseline="0">
              <a:effectLst/>
              <a:latin typeface="+mn-lt"/>
              <a:ea typeface="+mn-ea"/>
              <a:cs typeface="+mn-cs"/>
            </a:rPr>
          </a:br>
          <a:r>
            <a:rPr lang="en-US" sz="1800" b="0" i="0" baseline="0">
              <a:effectLst/>
              <a:latin typeface="+mn-lt"/>
              <a:ea typeface="+mn-ea"/>
              <a:cs typeface="+mn-cs"/>
            </a:rPr>
            <a:t>R² = 0.77</a:t>
          </a:r>
          <a:endParaRPr lang="en-US" sz="1800">
            <a:effectLst/>
          </a:endParaRPr>
        </a:p>
        <a:p xmlns:a="http://schemas.openxmlformats.org/drawingml/2006/main">
          <a:endParaRPr lang="en-US" sz="20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2413" cy="62944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Chart them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70" zoomScaleNormal="70" zoomScalePageLayoutView="75" workbookViewId="0">
      <selection activeCell="AB49" sqref="AB49"/>
    </sheetView>
  </sheetViews>
  <sheetFormatPr defaultColWidth="10.875" defaultRowHeight="15.75" x14ac:dyDescent="0.25"/>
  <cols>
    <col min="1" max="7" width="10.875" style="3"/>
    <col min="8" max="8" width="30.5" style="3" customWidth="1"/>
    <col min="9" max="16384" width="10.875" style="3"/>
  </cols>
  <sheetData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A10" zoomScale="70" zoomScaleNormal="70" zoomScalePageLayoutView="75" workbookViewId="0">
      <selection activeCell="AA58" sqref="AA57:AA58"/>
    </sheetView>
  </sheetViews>
  <sheetFormatPr defaultColWidth="10.875" defaultRowHeight="15.75" x14ac:dyDescent="0.25"/>
  <cols>
    <col min="1" max="7" width="10.875" style="3"/>
    <col min="8" max="8" width="30.5" style="3" customWidth="1"/>
    <col min="9" max="16384" width="10.875" style="3"/>
  </cols>
  <sheetData/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="75" zoomScaleNormal="75" zoomScalePageLayoutView="75" workbookViewId="0">
      <selection activeCell="B29" sqref="B29"/>
    </sheetView>
  </sheetViews>
  <sheetFormatPr defaultColWidth="11" defaultRowHeight="15.7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28</v>
      </c>
      <c r="E1" t="s">
        <v>29</v>
      </c>
      <c r="F1" t="s">
        <v>30</v>
      </c>
      <c r="H1" t="s">
        <v>31</v>
      </c>
      <c r="I1" t="s">
        <v>32</v>
      </c>
      <c r="J1" t="s">
        <v>33</v>
      </c>
      <c r="K1" t="s">
        <v>47</v>
      </c>
      <c r="M1" t="s">
        <v>34</v>
      </c>
      <c r="N1" t="s">
        <v>35</v>
      </c>
      <c r="O1" t="s">
        <v>36</v>
      </c>
    </row>
    <row r="2" spans="1:15" x14ac:dyDescent="0.25">
      <c r="A2" t="s">
        <v>3</v>
      </c>
      <c r="B2">
        <v>7.4200000000000002E-2</v>
      </c>
      <c r="C2" s="1">
        <v>0.18939393758773801</v>
      </c>
      <c r="D2" s="1">
        <v>125.099555555555</v>
      </c>
      <c r="E2" s="1">
        <v>1033.3768803852399</v>
      </c>
      <c r="F2" s="1">
        <v>1130.55555555556</v>
      </c>
      <c r="G2" s="1"/>
      <c r="H2" s="1">
        <v>242.93383055555501</v>
      </c>
      <c r="I2" s="1">
        <v>130.10460589954101</v>
      </c>
      <c r="J2" s="1">
        <v>58.3333333333333</v>
      </c>
      <c r="K2" s="1"/>
      <c r="L2" s="1"/>
      <c r="M2" s="1">
        <v>368.03338611111002</v>
      </c>
      <c r="N2" s="1">
        <v>1163.48148628478</v>
      </c>
      <c r="O2" s="1">
        <v>1188.8888888888901</v>
      </c>
    </row>
    <row r="3" spans="1:15" x14ac:dyDescent="0.25">
      <c r="A3" t="s">
        <v>22</v>
      </c>
      <c r="B3">
        <v>0.41539999999999999</v>
      </c>
      <c r="C3" s="1">
        <v>0.49776452779769897</v>
      </c>
      <c r="D3" s="1">
        <v>6492.6651904761902</v>
      </c>
      <c r="E3" s="1">
        <v>5097.046875</v>
      </c>
      <c r="F3" s="1">
        <v>5433.3333333333303</v>
      </c>
      <c r="G3" s="1"/>
      <c r="H3" s="1">
        <v>870.43491999999901</v>
      </c>
      <c r="I3" s="1">
        <v>670.76330566406205</v>
      </c>
      <c r="J3" s="1">
        <v>363.88888888888903</v>
      </c>
      <c r="K3" s="1"/>
      <c r="L3" s="1"/>
      <c r="M3" s="1">
        <v>7363.1001104761899</v>
      </c>
      <c r="N3" s="1">
        <v>5767.8101806640598</v>
      </c>
      <c r="O3" s="1">
        <v>5797.2222222222199</v>
      </c>
    </row>
    <row r="4" spans="1:15" x14ac:dyDescent="0.25">
      <c r="A4" t="s">
        <v>26</v>
      </c>
      <c r="B4">
        <v>0.66839999999999999</v>
      </c>
      <c r="C4" s="1">
        <v>0.69777303934097301</v>
      </c>
      <c r="D4" s="1">
        <v>6383.9880000000003</v>
      </c>
      <c r="E4" s="1">
        <v>5550.4755859375</v>
      </c>
      <c r="F4" s="1">
        <v>6283.3333333333303</v>
      </c>
      <c r="G4" s="1"/>
      <c r="H4" s="1">
        <v>519.95198500000004</v>
      </c>
      <c r="I4" s="1">
        <v>702.87268066406205</v>
      </c>
      <c r="J4" s="1">
        <v>627.77777777777806</v>
      </c>
      <c r="K4" s="1"/>
      <c r="L4" s="1"/>
      <c r="M4" s="1">
        <v>6903.939985</v>
      </c>
      <c r="N4" s="1">
        <v>6253.3482666015598</v>
      </c>
      <c r="O4" s="1">
        <v>6911.1111111111104</v>
      </c>
    </row>
    <row r="5" spans="1:15" x14ac:dyDescent="0.25">
      <c r="A5" t="s">
        <v>23</v>
      </c>
      <c r="B5">
        <v>0.46110000000000001</v>
      </c>
      <c r="C5" s="1">
        <v>0.25191047787666299</v>
      </c>
      <c r="D5" s="1">
        <v>721.86016666666603</v>
      </c>
      <c r="E5" s="1">
        <v>1376.9103222419701</v>
      </c>
      <c r="F5" s="1">
        <v>3111.1111111111099</v>
      </c>
      <c r="G5" s="1"/>
      <c r="H5" s="1">
        <v>616.29913333333297</v>
      </c>
      <c r="I5" s="1">
        <v>173.04505061056</v>
      </c>
      <c r="J5" s="1">
        <v>422.222222222222</v>
      </c>
      <c r="K5" s="1"/>
      <c r="L5" s="1"/>
      <c r="M5" s="1">
        <v>1338.1593</v>
      </c>
      <c r="N5" s="1">
        <v>1549.95537285252</v>
      </c>
      <c r="O5" s="1">
        <v>3536.1111111111099</v>
      </c>
    </row>
    <row r="6" spans="1:15" x14ac:dyDescent="0.25">
      <c r="A6" t="s">
        <v>16</v>
      </c>
      <c r="B6">
        <v>0.28999999999999998</v>
      </c>
      <c r="C6" s="1">
        <v>0.18098433315753901</v>
      </c>
      <c r="D6" s="1">
        <v>976.85574999999994</v>
      </c>
      <c r="E6" s="1">
        <v>887.63908753538999</v>
      </c>
      <c r="F6" s="1">
        <v>1319.44444444444</v>
      </c>
      <c r="G6" s="1"/>
      <c r="H6" s="1">
        <v>660.5942</v>
      </c>
      <c r="I6" s="1">
        <v>110.625178575026</v>
      </c>
      <c r="J6" s="1">
        <v>244.444444444444</v>
      </c>
      <c r="K6" s="1"/>
      <c r="L6" s="1"/>
      <c r="M6" s="1">
        <v>1637.4499499999999</v>
      </c>
      <c r="N6" s="1">
        <v>998.26426611041597</v>
      </c>
      <c r="O6" s="1">
        <v>1563.8888888888901</v>
      </c>
    </row>
    <row r="7" spans="1:15" x14ac:dyDescent="0.25">
      <c r="A7" t="s">
        <v>8</v>
      </c>
      <c r="B7">
        <v>0.1555</v>
      </c>
      <c r="C7" s="1">
        <v>0.104172423481941</v>
      </c>
      <c r="D7" s="1">
        <v>718.25224999999898</v>
      </c>
      <c r="E7" s="1">
        <v>543.77913499779197</v>
      </c>
      <c r="F7" s="1">
        <v>277.777777777778</v>
      </c>
      <c r="G7" s="1"/>
      <c r="H7" s="1">
        <v>361.661626666666</v>
      </c>
      <c r="I7" s="1">
        <v>67.854441451628304</v>
      </c>
      <c r="J7" s="1">
        <v>141.666666666667</v>
      </c>
      <c r="K7" s="1"/>
      <c r="L7" s="1"/>
      <c r="M7" s="1">
        <v>1079.9138766666699</v>
      </c>
      <c r="N7" s="1">
        <v>611.63357644942096</v>
      </c>
      <c r="O7" s="1">
        <v>422.222222222222</v>
      </c>
    </row>
    <row r="8" spans="1:15" x14ac:dyDescent="0.25">
      <c r="A8" t="s">
        <v>9</v>
      </c>
      <c r="B8">
        <v>0.18110000000000001</v>
      </c>
      <c r="C8" s="1">
        <v>0.19283746182918499</v>
      </c>
      <c r="D8" s="1">
        <v>96.570333333333295</v>
      </c>
      <c r="E8" s="1">
        <v>872.03425964405301</v>
      </c>
      <c r="F8" s="1">
        <v>2102.7777777777801</v>
      </c>
      <c r="G8" s="1"/>
      <c r="H8" s="1">
        <v>298.85744</v>
      </c>
      <c r="I8" s="1">
        <v>125.593270556382</v>
      </c>
      <c r="J8" s="1">
        <v>191.666666666667</v>
      </c>
      <c r="K8" s="1"/>
      <c r="L8" s="1"/>
      <c r="M8" s="1">
        <v>395.42777333333299</v>
      </c>
      <c r="N8" s="1">
        <v>997.62753020043601</v>
      </c>
      <c r="O8" s="1">
        <v>2294.4444444444398</v>
      </c>
    </row>
    <row r="9" spans="1:15" x14ac:dyDescent="0.25">
      <c r="A9" t="s">
        <v>7</v>
      </c>
      <c r="B9">
        <v>0.1192</v>
      </c>
      <c r="C9" s="1">
        <v>7.7938564121723203E-2</v>
      </c>
      <c r="D9" s="1">
        <v>13.502833333333299</v>
      </c>
      <c r="E9" s="1">
        <v>150.34135279236</v>
      </c>
      <c r="F9" s="1">
        <v>186.111111111111</v>
      </c>
      <c r="G9" s="1"/>
      <c r="H9" s="1">
        <v>151.59105</v>
      </c>
      <c r="I9" s="1">
        <v>36.823677109053897</v>
      </c>
      <c r="J9" s="1">
        <v>77.7777777777778</v>
      </c>
      <c r="K9" s="1"/>
      <c r="L9" s="1"/>
      <c r="M9" s="1">
        <v>165.093883333333</v>
      </c>
      <c r="N9" s="1">
        <v>187.16502990141399</v>
      </c>
      <c r="O9" s="1">
        <v>263.88888888888903</v>
      </c>
    </row>
    <row r="10" spans="1:15" x14ac:dyDescent="0.25">
      <c r="A10" t="s">
        <v>10</v>
      </c>
      <c r="B10">
        <v>0.18920000000000001</v>
      </c>
      <c r="C10" s="1">
        <v>8.1312760710716206E-2</v>
      </c>
      <c r="D10" s="1">
        <v>17.288</v>
      </c>
      <c r="E10" s="1">
        <v>272.38960023183398</v>
      </c>
      <c r="F10" s="1">
        <v>602.77777777777806</v>
      </c>
      <c r="G10" s="1"/>
      <c r="H10" s="1">
        <v>163.13678999999999</v>
      </c>
      <c r="I10" s="1">
        <v>39.7132559152409</v>
      </c>
      <c r="J10" s="1">
        <v>119.444444444444</v>
      </c>
      <c r="K10" s="1"/>
      <c r="L10" s="1"/>
      <c r="M10" s="1">
        <v>180.42479</v>
      </c>
      <c r="N10" s="1">
        <v>312.10285614707499</v>
      </c>
      <c r="O10" s="1">
        <v>722.22222222222194</v>
      </c>
    </row>
    <row r="11" spans="1:15" x14ac:dyDescent="0.25">
      <c r="A11" t="s">
        <v>5</v>
      </c>
      <c r="B11">
        <v>9.6000000000000002E-2</v>
      </c>
      <c r="C11" s="1">
        <v>6.3500829041004195E-2</v>
      </c>
      <c r="D11" s="1">
        <v>125.077027777777</v>
      </c>
      <c r="E11" s="1">
        <v>227.13807809329001</v>
      </c>
      <c r="F11" s="1">
        <v>508.33333333333297</v>
      </c>
      <c r="G11" s="1"/>
      <c r="H11" s="1">
        <v>276.99212999999997</v>
      </c>
      <c r="I11" s="1">
        <v>32.6004020181676</v>
      </c>
      <c r="J11" s="1">
        <v>61.1111111111111</v>
      </c>
      <c r="K11" s="1"/>
      <c r="L11" s="1"/>
      <c r="M11" s="1">
        <v>402.06915777777698</v>
      </c>
      <c r="N11" s="1">
        <v>259.73848011145799</v>
      </c>
      <c r="O11" s="1">
        <v>569.444444444444</v>
      </c>
    </row>
    <row r="12" spans="1:15" x14ac:dyDescent="0.25">
      <c r="A12" t="s">
        <v>4</v>
      </c>
      <c r="B12">
        <v>8.1799999999999998E-2</v>
      </c>
      <c r="C12" s="1">
        <v>0.125232249498367</v>
      </c>
      <c r="D12" s="1">
        <v>190.31549999999899</v>
      </c>
      <c r="E12" s="1">
        <v>424.75801095007</v>
      </c>
      <c r="F12" s="1">
        <v>500</v>
      </c>
      <c r="G12" s="1"/>
      <c r="H12" s="1">
        <v>322.09610261904697</v>
      </c>
      <c r="I12" s="1">
        <v>60.549074420782297</v>
      </c>
      <c r="J12" s="1">
        <v>50</v>
      </c>
      <c r="K12" s="1"/>
      <c r="L12" s="1"/>
      <c r="M12" s="1">
        <v>512.41160261904599</v>
      </c>
      <c r="N12" s="1">
        <v>485.30708537085297</v>
      </c>
      <c r="O12" s="1">
        <v>547.22222222222194</v>
      </c>
    </row>
    <row r="13" spans="1:15" x14ac:dyDescent="0.25">
      <c r="A13" t="s">
        <v>11</v>
      </c>
      <c r="B13">
        <v>0.2185</v>
      </c>
      <c r="C13" s="1">
        <v>0.285988479852676</v>
      </c>
      <c r="D13" s="1">
        <v>1271.24952777777</v>
      </c>
      <c r="E13" s="1">
        <v>781.20416259765602</v>
      </c>
      <c r="F13" s="1">
        <v>2905.5555555555602</v>
      </c>
      <c r="G13" s="1"/>
      <c r="H13" s="1">
        <v>387.45083416666603</v>
      </c>
      <c r="I13" s="1">
        <v>604.18402099609398</v>
      </c>
      <c r="J13" s="1">
        <v>216.666666666667</v>
      </c>
      <c r="K13" s="1"/>
      <c r="L13" s="1"/>
      <c r="M13" s="1">
        <v>1658.7003619444399</v>
      </c>
      <c r="N13" s="1">
        <v>1385.38818359375</v>
      </c>
      <c r="O13" s="1">
        <v>3122.2222222222199</v>
      </c>
    </row>
    <row r="14" spans="1:15" x14ac:dyDescent="0.25">
      <c r="A14" t="s">
        <v>14</v>
      </c>
      <c r="B14">
        <v>0.25309999999999999</v>
      </c>
      <c r="C14" s="1">
        <v>0.17545075714588201</v>
      </c>
      <c r="D14" s="1">
        <v>1382.97525</v>
      </c>
      <c r="E14" s="1">
        <v>742.49809494740498</v>
      </c>
      <c r="F14" s="1">
        <v>2100</v>
      </c>
      <c r="G14" s="1"/>
      <c r="H14" s="1">
        <v>525.55271749999997</v>
      </c>
      <c r="I14" s="1">
        <v>108.56585395942101</v>
      </c>
      <c r="J14" s="1">
        <v>250</v>
      </c>
      <c r="K14" s="1"/>
      <c r="L14" s="1"/>
      <c r="M14" s="1">
        <v>1908.5279674999999</v>
      </c>
      <c r="N14" s="1">
        <v>851.063948906826</v>
      </c>
      <c r="O14" s="1">
        <v>2350</v>
      </c>
    </row>
    <row r="15" spans="1:15" x14ac:dyDescent="0.25">
      <c r="A15" t="s">
        <v>12</v>
      </c>
      <c r="B15">
        <v>0.22550000000000001</v>
      </c>
      <c r="C15" s="1">
        <v>0.101705826818943</v>
      </c>
      <c r="D15" s="1">
        <v>859.47372222222202</v>
      </c>
      <c r="E15" s="1">
        <v>388.70057542894801</v>
      </c>
      <c r="F15" s="1">
        <v>1366.6666666666699</v>
      </c>
      <c r="G15" s="1"/>
      <c r="H15" s="1">
        <v>344.90006333333298</v>
      </c>
      <c r="I15" s="1">
        <v>62.941014969178497</v>
      </c>
      <c r="J15" s="1">
        <v>216.666666666667</v>
      </c>
      <c r="K15" s="1"/>
      <c r="L15" s="1"/>
      <c r="M15" s="1">
        <v>1204.3737855555601</v>
      </c>
      <c r="N15" s="1">
        <v>451.64159039812603</v>
      </c>
      <c r="O15" s="1">
        <v>1586.1111111111099</v>
      </c>
    </row>
    <row r="16" spans="1:15" x14ac:dyDescent="0.25">
      <c r="A16" t="s">
        <v>24</v>
      </c>
      <c r="B16">
        <v>0.47449999999999998</v>
      </c>
      <c r="C16" s="1">
        <v>0.53142076730728105</v>
      </c>
      <c r="D16" s="1">
        <v>4296.98675</v>
      </c>
      <c r="E16" s="1">
        <v>3419.373046875</v>
      </c>
      <c r="F16" s="1">
        <v>4641.6666666666697</v>
      </c>
      <c r="G16" s="1"/>
      <c r="H16" s="1">
        <v>500.29152249999999</v>
      </c>
      <c r="I16" s="1">
        <v>604.17626953125</v>
      </c>
      <c r="J16" s="1">
        <v>433.33333333333297</v>
      </c>
      <c r="K16" s="1"/>
      <c r="L16" s="1"/>
      <c r="M16" s="1">
        <v>4797.2782724999997</v>
      </c>
      <c r="N16" s="1">
        <v>4023.54931640625</v>
      </c>
      <c r="O16" s="1">
        <v>5075</v>
      </c>
    </row>
    <row r="17" spans="1:15" x14ac:dyDescent="0.25">
      <c r="A17" t="s">
        <v>25</v>
      </c>
      <c r="B17">
        <v>0.4748</v>
      </c>
      <c r="C17" s="1">
        <v>0.48506399989128102</v>
      </c>
      <c r="D17" s="1">
        <v>3772.26933333333</v>
      </c>
      <c r="E17" s="1">
        <v>3899.17431640625</v>
      </c>
      <c r="F17" s="1">
        <v>4422.2222222222199</v>
      </c>
      <c r="G17" s="1"/>
      <c r="H17" s="1">
        <v>509.04822000000001</v>
      </c>
      <c r="I17" s="1">
        <v>604.17669677734398</v>
      </c>
      <c r="J17" s="1">
        <v>433.33333333333297</v>
      </c>
      <c r="K17" s="1"/>
      <c r="L17" s="1"/>
      <c r="M17" s="1">
        <v>4281.3175533333297</v>
      </c>
      <c r="N17" s="1">
        <v>4503.3510131835901</v>
      </c>
      <c r="O17" s="1">
        <v>4855.5555555555602</v>
      </c>
    </row>
    <row r="18" spans="1:15" x14ac:dyDescent="0.25">
      <c r="A18" t="s">
        <v>20</v>
      </c>
      <c r="B18">
        <v>0.36449999999999999</v>
      </c>
      <c r="C18" s="1">
        <v>0.28438133001327498</v>
      </c>
      <c r="D18" s="1">
        <v>47.268999999999899</v>
      </c>
      <c r="E18" s="1">
        <v>1225.58503916534</v>
      </c>
      <c r="F18" s="1">
        <v>744.444444444444</v>
      </c>
      <c r="G18" s="1"/>
      <c r="H18" s="1">
        <v>404.95667500000002</v>
      </c>
      <c r="I18" s="1">
        <v>172.47148389485</v>
      </c>
      <c r="J18" s="1">
        <v>327.777777777778</v>
      </c>
      <c r="K18" s="1"/>
      <c r="L18" s="1"/>
      <c r="M18" s="1">
        <v>452.22567500000002</v>
      </c>
      <c r="N18" s="1">
        <v>1398.0565230601901</v>
      </c>
      <c r="O18" s="1">
        <v>1075</v>
      </c>
    </row>
    <row r="19" spans="1:15" x14ac:dyDescent="0.25">
      <c r="A19" t="s">
        <v>19</v>
      </c>
      <c r="B19">
        <v>0.30299999999999999</v>
      </c>
      <c r="C19" s="1">
        <v>7.2111658751964597E-2</v>
      </c>
      <c r="D19" s="1">
        <v>0.95491666666666597</v>
      </c>
      <c r="E19" s="1">
        <v>290.88286824469799</v>
      </c>
      <c r="F19" s="1">
        <v>1022.22222222222</v>
      </c>
      <c r="G19" s="1"/>
      <c r="H19" s="1">
        <v>251.99274</v>
      </c>
      <c r="I19" s="1">
        <v>40.722193225081597</v>
      </c>
      <c r="J19" s="1">
        <v>244.444444444444</v>
      </c>
      <c r="K19" s="1"/>
      <c r="L19" s="1"/>
      <c r="M19" s="1">
        <v>252.947656666667</v>
      </c>
      <c r="N19" s="1">
        <v>331.60506146978003</v>
      </c>
      <c r="O19" s="1">
        <v>1266.6666666666699</v>
      </c>
    </row>
    <row r="20" spans="1:15" x14ac:dyDescent="0.25">
      <c r="A20" t="s">
        <v>27</v>
      </c>
      <c r="B20">
        <v>0.68089999999999995</v>
      </c>
      <c r="C20" s="1">
        <v>0.645488500595093</v>
      </c>
      <c r="D20" s="1">
        <v>2597.1221666666602</v>
      </c>
      <c r="E20" s="1">
        <v>2389.62719726562</v>
      </c>
      <c r="F20" s="1">
        <v>3852.7777777777801</v>
      </c>
      <c r="G20" s="1"/>
      <c r="H20" s="1">
        <v>413.70934749999901</v>
      </c>
      <c r="I20" s="1">
        <v>471.94577026367199</v>
      </c>
      <c r="J20" s="1">
        <v>413.88888888888903</v>
      </c>
      <c r="K20" s="1"/>
      <c r="L20" s="1"/>
      <c r="M20" s="1">
        <v>3010.8315141666599</v>
      </c>
      <c r="N20" s="1">
        <v>2861.5729675293001</v>
      </c>
      <c r="O20" s="1">
        <v>4266.6666666666697</v>
      </c>
    </row>
    <row r="21" spans="1:15" x14ac:dyDescent="0.25">
      <c r="A21" t="s">
        <v>15</v>
      </c>
      <c r="B21">
        <v>0.27939999999999998</v>
      </c>
      <c r="C21" s="1">
        <v>0.16871273517608601</v>
      </c>
      <c r="D21" s="1">
        <v>148.25258333333301</v>
      </c>
      <c r="E21" s="1">
        <v>381.55529573968698</v>
      </c>
      <c r="F21" s="1">
        <v>1908.3333333333301</v>
      </c>
      <c r="G21" s="1"/>
      <c r="H21" s="1">
        <v>175.746608333333</v>
      </c>
      <c r="I21" s="1">
        <v>76.169725009132193</v>
      </c>
      <c r="J21" s="1">
        <v>186.111111111111</v>
      </c>
      <c r="K21" s="1"/>
      <c r="L21" s="1"/>
      <c r="M21" s="1">
        <v>323.99919166666598</v>
      </c>
      <c r="N21" s="1">
        <v>457.72502074881902</v>
      </c>
      <c r="O21" s="1">
        <v>2094.4444444444398</v>
      </c>
    </row>
    <row r="22" spans="1:15" x14ac:dyDescent="0.25">
      <c r="A22" t="s">
        <v>13</v>
      </c>
      <c r="B22">
        <v>0.23319999999999999</v>
      </c>
      <c r="C22" s="1">
        <v>0.110269360244274</v>
      </c>
      <c r="D22" s="1">
        <v>555.61800000000005</v>
      </c>
      <c r="E22" s="1">
        <v>997.85797119140602</v>
      </c>
      <c r="F22" s="1">
        <v>938.88888888888903</v>
      </c>
      <c r="G22" s="1"/>
      <c r="H22" s="1">
        <v>382.09530583333299</v>
      </c>
      <c r="I22" s="1">
        <v>441.95709228515602</v>
      </c>
      <c r="J22" s="1">
        <v>163.888888888889</v>
      </c>
      <c r="K22" s="1"/>
      <c r="L22" s="1"/>
      <c r="M22" s="1">
        <v>937.71330583333304</v>
      </c>
      <c r="N22" s="1">
        <v>1439.81506347656</v>
      </c>
      <c r="O22" s="1">
        <v>1102.7777777777801</v>
      </c>
    </row>
    <row r="23" spans="1:15" x14ac:dyDescent="0.25">
      <c r="A23" t="s">
        <v>6</v>
      </c>
      <c r="B23">
        <v>0.11700000000000001</v>
      </c>
      <c r="C23" s="1">
        <v>0.128648236393929</v>
      </c>
      <c r="D23" s="1">
        <v>278.18752380952299</v>
      </c>
      <c r="E23" s="1">
        <v>354.14554112902999</v>
      </c>
      <c r="F23" s="1">
        <v>1116.6666666666699</v>
      </c>
      <c r="G23" s="1"/>
      <c r="H23" s="1">
        <v>193.564770595238</v>
      </c>
      <c r="I23" s="1">
        <v>58.238690151521098</v>
      </c>
      <c r="J23" s="1">
        <v>72.2222222222222</v>
      </c>
      <c r="K23" s="1"/>
      <c r="L23" s="1"/>
      <c r="M23" s="1">
        <v>471.75229440476102</v>
      </c>
      <c r="N23" s="1">
        <v>412.38423128055098</v>
      </c>
      <c r="O23" s="1">
        <v>1188.8888888888901</v>
      </c>
    </row>
    <row r="24" spans="1:15" x14ac:dyDescent="0.25">
      <c r="A24" t="s">
        <v>17</v>
      </c>
      <c r="B24">
        <v>0.29759999999999998</v>
      </c>
      <c r="C24" s="1">
        <v>0.33982473611831698</v>
      </c>
      <c r="D24" s="1">
        <v>910.31133333333298</v>
      </c>
      <c r="E24" s="1">
        <v>1128.20910644531</v>
      </c>
      <c r="F24" s="1">
        <v>1675</v>
      </c>
      <c r="G24" s="1"/>
      <c r="H24" s="1">
        <v>313.02555749999902</v>
      </c>
      <c r="I24" s="1">
        <v>442.02239990234398</v>
      </c>
      <c r="J24" s="1">
        <v>183.333333333333</v>
      </c>
      <c r="K24" s="1"/>
      <c r="L24" s="1"/>
      <c r="M24" s="1">
        <v>1223.33689083333</v>
      </c>
      <c r="N24" s="1">
        <v>1570.2315063476599</v>
      </c>
      <c r="O24" s="1">
        <v>1858.3333333333301</v>
      </c>
    </row>
    <row r="25" spans="1:15" x14ac:dyDescent="0.25">
      <c r="A25" t="s">
        <v>21</v>
      </c>
      <c r="B25">
        <v>0.36759999999999998</v>
      </c>
      <c r="C25" s="1">
        <v>0.38091573119163502</v>
      </c>
      <c r="D25" s="1">
        <v>945.21408333333295</v>
      </c>
      <c r="E25" s="1">
        <v>941.49481153552199</v>
      </c>
      <c r="F25" s="1">
        <v>1788.8888888888901</v>
      </c>
      <c r="G25" s="1"/>
      <c r="H25" s="1">
        <v>304.92549424242401</v>
      </c>
      <c r="I25" s="1">
        <v>172.03897819155301</v>
      </c>
      <c r="J25" s="1">
        <v>222.222222222222</v>
      </c>
      <c r="K25" s="1"/>
      <c r="L25" s="1"/>
      <c r="M25" s="1">
        <v>1250.1395775757601</v>
      </c>
      <c r="N25" s="1">
        <v>1113.5337897270799</v>
      </c>
      <c r="O25" s="1">
        <v>2011.1111111111099</v>
      </c>
    </row>
    <row r="26" spans="1:15" x14ac:dyDescent="0.25">
      <c r="A26" t="s">
        <v>18</v>
      </c>
      <c r="B26">
        <v>0.29809999999999998</v>
      </c>
      <c r="C26" s="1">
        <v>0.27237543463706998</v>
      </c>
      <c r="D26" s="1">
        <v>818.89720238095197</v>
      </c>
      <c r="E26" s="1">
        <v>697.30139160156205</v>
      </c>
      <c r="F26" s="1">
        <v>2244.4444444444398</v>
      </c>
      <c r="G26" s="1"/>
      <c r="H26" s="1">
        <v>408.74794857142803</v>
      </c>
      <c r="I26" s="1">
        <v>442.02264404296898</v>
      </c>
      <c r="J26" s="1">
        <v>186.111111111111</v>
      </c>
      <c r="K26" s="1"/>
      <c r="L26" s="1"/>
      <c r="M26" s="1">
        <v>1227.6451509523799</v>
      </c>
      <c r="N26" s="1">
        <v>1139.3240356445301</v>
      </c>
      <c r="O26" s="1">
        <v>2430.5555555555602</v>
      </c>
    </row>
    <row r="27" spans="1:15" x14ac:dyDescent="0.25">
      <c r="B27">
        <v>0.8</v>
      </c>
      <c r="M27" s="1">
        <v>8000</v>
      </c>
    </row>
    <row r="28" spans="1:15" x14ac:dyDescent="0.25">
      <c r="B28">
        <v>0</v>
      </c>
      <c r="M28" s="1">
        <v>0</v>
      </c>
    </row>
    <row r="29" spans="1:15" x14ac:dyDescent="0.25">
      <c r="M29" s="1">
        <v>0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workbookViewId="0">
      <selection activeCell="A28" sqref="A28"/>
    </sheetView>
  </sheetViews>
  <sheetFormatPr defaultColWidth="11" defaultRowHeight="15.75" x14ac:dyDescent="0.25"/>
  <cols>
    <col min="5" max="5" width="14.625" customWidth="1"/>
  </cols>
  <sheetData>
    <row r="1" spans="1:37" x14ac:dyDescent="0.25">
      <c r="A1" t="s">
        <v>0</v>
      </c>
      <c r="B1" t="s">
        <v>1</v>
      </c>
      <c r="C1" t="s">
        <v>2</v>
      </c>
      <c r="D1" t="s">
        <v>28</v>
      </c>
      <c r="E1" t="s">
        <v>29</v>
      </c>
      <c r="F1" t="s">
        <v>30</v>
      </c>
      <c r="H1" t="s">
        <v>31</v>
      </c>
      <c r="I1" t="s">
        <v>32</v>
      </c>
      <c r="J1" t="s">
        <v>33</v>
      </c>
      <c r="L1" t="s">
        <v>34</v>
      </c>
      <c r="M1" t="s">
        <v>35</v>
      </c>
      <c r="N1" t="s">
        <v>36</v>
      </c>
      <c r="P1" t="s">
        <v>38</v>
      </c>
      <c r="Q1" t="s">
        <v>37</v>
      </c>
      <c r="R1" t="s">
        <v>39</v>
      </c>
      <c r="S1" t="s">
        <v>37</v>
      </c>
      <c r="U1" t="s">
        <v>40</v>
      </c>
      <c r="V1" t="s">
        <v>37</v>
      </c>
      <c r="W1" t="s">
        <v>41</v>
      </c>
      <c r="X1" t="s">
        <v>37</v>
      </c>
      <c r="AA1" t="s">
        <v>43</v>
      </c>
      <c r="AB1" t="s">
        <v>44</v>
      </c>
      <c r="AC1" t="s">
        <v>42</v>
      </c>
      <c r="AD1" t="s">
        <v>37</v>
      </c>
      <c r="AG1" t="s">
        <v>45</v>
      </c>
      <c r="AH1" t="s">
        <v>44</v>
      </c>
      <c r="AJ1" t="s">
        <v>46</v>
      </c>
      <c r="AK1" t="s">
        <v>44</v>
      </c>
    </row>
    <row r="2" spans="1:37" x14ac:dyDescent="0.25">
      <c r="A2" t="s">
        <v>3</v>
      </c>
      <c r="B2">
        <v>7.4200000000000002E-2</v>
      </c>
      <c r="C2" s="2">
        <v>0.18939393758773801</v>
      </c>
      <c r="D2">
        <v>125.099555555555</v>
      </c>
      <c r="E2">
        <v>1033.3768803852399</v>
      </c>
      <c r="F2">
        <v>1130.55555555556</v>
      </c>
      <c r="H2">
        <v>242.93383055555501</v>
      </c>
      <c r="I2">
        <v>130.10460589954101</v>
      </c>
      <c r="J2">
        <v>58.3333333333333</v>
      </c>
      <c r="L2">
        <v>368.03338611111002</v>
      </c>
      <c r="M2">
        <v>1163.48148628478</v>
      </c>
      <c r="N2">
        <v>1188.8888888888901</v>
      </c>
      <c r="P2">
        <f t="shared" ref="P2:P26" si="0">(0.8124*D2)+990.77</f>
        <v>1092.4008789333329</v>
      </c>
      <c r="Q2">
        <f t="shared" ref="Q2:Q26" si="1">F2-P2</f>
        <v>38.154676622227043</v>
      </c>
      <c r="R2">
        <f t="shared" ref="R2:R26" si="2">(0.5582*H2)+21.973</f>
        <v>157.57866421611084</v>
      </c>
      <c r="S2">
        <f t="shared" ref="S2:S26" si="3">J2-R2</f>
        <v>-99.245330882777537</v>
      </c>
      <c r="U2">
        <f>(0.77*D2)+498.54</f>
        <v>594.86665777777739</v>
      </c>
      <c r="V2">
        <f t="shared" ref="V2:V26" si="4">E2-U2</f>
        <v>438.51022260746254</v>
      </c>
      <c r="W2">
        <f>(0.576*H2)+185.5</f>
        <v>325.42988639999965</v>
      </c>
      <c r="X2">
        <f t="shared" ref="X2:X26" si="5">I2-W2</f>
        <v>-195.32528050045863</v>
      </c>
      <c r="AA2">
        <f t="shared" ref="AA2:AA26" si="6">(0.8195*L2)+902.68</f>
        <v>1204.2833599180547</v>
      </c>
      <c r="AB2">
        <f t="shared" ref="AB2:AB26" si="7">N2-AA2</f>
        <v>-15.394471029164606</v>
      </c>
      <c r="AC2">
        <f>(0.8195*L2)+902.68</f>
        <v>1204.2833599180547</v>
      </c>
      <c r="AD2">
        <f t="shared" ref="AD2:AD26" si="8">M2-AC2</f>
        <v>-40.801873633274681</v>
      </c>
      <c r="AG2">
        <f t="shared" ref="AG2:AG26" si="9">(0.7901*C2)+0.0891</f>
        <v>0.23874015008807181</v>
      </c>
      <c r="AH2">
        <f t="shared" ref="AH2:AH26" si="10">B2-AG2</f>
        <v>-0.16454015008807182</v>
      </c>
      <c r="AJ2">
        <f t="shared" ref="AJ2:AJ26" si="11">1.0214*C2</f>
        <v>0.19344696785211563</v>
      </c>
      <c r="AK2">
        <f t="shared" ref="AK2:AK26" si="12">B2-AJ2</f>
        <v>-0.11924696785211562</v>
      </c>
    </row>
    <row r="3" spans="1:37" x14ac:dyDescent="0.25">
      <c r="A3" t="s">
        <v>22</v>
      </c>
      <c r="B3">
        <v>0.41539999999999999</v>
      </c>
      <c r="C3" s="2">
        <v>0.49776452779769897</v>
      </c>
      <c r="D3">
        <v>6492.6651904761902</v>
      </c>
      <c r="E3">
        <v>5097.046875</v>
      </c>
      <c r="F3">
        <v>5433.3333333333303</v>
      </c>
      <c r="H3">
        <v>870.43491999999901</v>
      </c>
      <c r="I3">
        <v>670.76330566406205</v>
      </c>
      <c r="J3">
        <v>363.88888888888903</v>
      </c>
      <c r="L3">
        <v>7363.1001104761899</v>
      </c>
      <c r="M3">
        <v>5767.8101806640598</v>
      </c>
      <c r="N3">
        <v>5797.2222222222199</v>
      </c>
      <c r="P3">
        <f t="shared" si="0"/>
        <v>6265.4112007428575</v>
      </c>
      <c r="Q3">
        <f t="shared" si="1"/>
        <v>-832.07786740952724</v>
      </c>
      <c r="R3">
        <f t="shared" si="2"/>
        <v>507.84977234399946</v>
      </c>
      <c r="S3">
        <f t="shared" si="3"/>
        <v>-143.96088345511043</v>
      </c>
      <c r="U3">
        <f t="shared" ref="U3:U26" si="13">(0.7709*D3)+498.54</f>
        <v>5503.7355953380948</v>
      </c>
      <c r="V3">
        <f t="shared" si="4"/>
        <v>-406.68872033809475</v>
      </c>
      <c r="W3">
        <f t="shared" ref="W3:W26" si="14">(0.576*H3)+185.5</f>
        <v>686.87051391999944</v>
      </c>
      <c r="X3">
        <f t="shared" si="5"/>
        <v>-16.107208255937394</v>
      </c>
      <c r="AA3">
        <f t="shared" si="6"/>
        <v>6936.7405405352383</v>
      </c>
      <c r="AB3">
        <f t="shared" si="7"/>
        <v>-1139.5183183130184</v>
      </c>
      <c r="AC3">
        <f t="shared" ref="AC3:AC26" si="15">(0.8195*L3)+902.68</f>
        <v>6936.7405405352383</v>
      </c>
      <c r="AD3">
        <f t="shared" si="8"/>
        <v>-1168.9303598711786</v>
      </c>
      <c r="AG3">
        <f t="shared" si="9"/>
        <v>0.48238375341296197</v>
      </c>
      <c r="AH3">
        <f t="shared" si="10"/>
        <v>-6.6983753412961977E-2</v>
      </c>
      <c r="AJ3">
        <f t="shared" si="11"/>
        <v>0.50841668869256973</v>
      </c>
      <c r="AK3">
        <f t="shared" si="12"/>
        <v>-9.3016688692569738E-2</v>
      </c>
    </row>
    <row r="4" spans="1:37" x14ac:dyDescent="0.25">
      <c r="A4" t="s">
        <v>26</v>
      </c>
      <c r="B4">
        <v>0.66839999999999999</v>
      </c>
      <c r="C4" s="2">
        <v>0.69777303934097301</v>
      </c>
      <c r="D4">
        <v>6383.9880000000003</v>
      </c>
      <c r="E4">
        <v>5550.4755859375</v>
      </c>
      <c r="F4">
        <v>6283.3333333333303</v>
      </c>
      <c r="H4">
        <v>519.95198500000004</v>
      </c>
      <c r="I4">
        <v>702.87268066406205</v>
      </c>
      <c r="J4">
        <v>627.77777777777806</v>
      </c>
      <c r="L4">
        <v>6903.939985</v>
      </c>
      <c r="M4">
        <v>6253.3482666015598</v>
      </c>
      <c r="N4">
        <v>6911.1111111111104</v>
      </c>
      <c r="P4">
        <f t="shared" si="0"/>
        <v>6177.1218511999996</v>
      </c>
      <c r="Q4">
        <f t="shared" si="1"/>
        <v>106.21148213333072</v>
      </c>
      <c r="R4">
        <f t="shared" si="2"/>
        <v>312.21019802700005</v>
      </c>
      <c r="S4">
        <f t="shared" si="3"/>
        <v>315.56757975077801</v>
      </c>
      <c r="U4">
        <f t="shared" si="13"/>
        <v>5419.9563492000007</v>
      </c>
      <c r="V4">
        <f t="shared" si="4"/>
        <v>130.51923673749934</v>
      </c>
      <c r="W4">
        <f t="shared" si="14"/>
        <v>484.99234336000001</v>
      </c>
      <c r="X4">
        <f t="shared" si="5"/>
        <v>217.88033730406204</v>
      </c>
      <c r="AA4">
        <f t="shared" si="6"/>
        <v>6560.4588177075002</v>
      </c>
      <c r="AB4">
        <f t="shared" si="7"/>
        <v>350.6522934036102</v>
      </c>
      <c r="AC4">
        <f t="shared" si="15"/>
        <v>6560.4588177075002</v>
      </c>
      <c r="AD4">
        <f t="shared" si="8"/>
        <v>-307.11055110594043</v>
      </c>
      <c r="AG4">
        <f t="shared" si="9"/>
        <v>0.64041047838330278</v>
      </c>
      <c r="AH4">
        <f t="shared" si="10"/>
        <v>2.7989521616697211E-2</v>
      </c>
      <c r="AJ4">
        <f t="shared" si="11"/>
        <v>0.71270538238286985</v>
      </c>
      <c r="AK4">
        <f t="shared" si="12"/>
        <v>-4.4305382382869851E-2</v>
      </c>
    </row>
    <row r="5" spans="1:37" x14ac:dyDescent="0.25">
      <c r="A5" t="s">
        <v>23</v>
      </c>
      <c r="B5">
        <v>0.46110000000000001</v>
      </c>
      <c r="C5" s="2">
        <v>0.25191047787666299</v>
      </c>
      <c r="D5">
        <v>721.86016666666603</v>
      </c>
      <c r="E5">
        <v>1376.9103222419701</v>
      </c>
      <c r="F5">
        <v>3111.1111111111099</v>
      </c>
      <c r="H5">
        <v>616.29913333333297</v>
      </c>
      <c r="I5">
        <v>173.04505061056</v>
      </c>
      <c r="J5">
        <v>422.222222222222</v>
      </c>
      <c r="L5">
        <v>1338.1593</v>
      </c>
      <c r="M5">
        <v>1549.95537285252</v>
      </c>
      <c r="N5">
        <v>3536.1111111111099</v>
      </c>
      <c r="P5">
        <f t="shared" si="0"/>
        <v>1577.2091993999993</v>
      </c>
      <c r="Q5">
        <f t="shared" si="1"/>
        <v>1533.9019117111106</v>
      </c>
      <c r="R5">
        <f t="shared" si="2"/>
        <v>365.99117622666648</v>
      </c>
      <c r="S5">
        <f t="shared" si="3"/>
        <v>56.231045995555519</v>
      </c>
      <c r="U5">
        <f t="shared" si="13"/>
        <v>1055.0220024833329</v>
      </c>
      <c r="V5">
        <f t="shared" si="4"/>
        <v>321.88831975863718</v>
      </c>
      <c r="W5">
        <f t="shared" si="14"/>
        <v>540.48830079999971</v>
      </c>
      <c r="X5">
        <f t="shared" si="5"/>
        <v>-367.44325018943971</v>
      </c>
      <c r="AA5">
        <f t="shared" si="6"/>
        <v>1999.3015463500001</v>
      </c>
      <c r="AB5">
        <f t="shared" si="7"/>
        <v>1536.8095647611099</v>
      </c>
      <c r="AC5">
        <f t="shared" si="15"/>
        <v>1999.3015463500001</v>
      </c>
      <c r="AD5">
        <f t="shared" si="8"/>
        <v>-449.34617349748009</v>
      </c>
      <c r="AG5">
        <f t="shared" si="9"/>
        <v>0.28813446857035141</v>
      </c>
      <c r="AH5">
        <f t="shared" si="10"/>
        <v>0.1729655314296486</v>
      </c>
      <c r="AJ5">
        <f t="shared" si="11"/>
        <v>0.25730136210322357</v>
      </c>
      <c r="AK5">
        <f t="shared" si="12"/>
        <v>0.20379863789677644</v>
      </c>
    </row>
    <row r="6" spans="1:37" x14ac:dyDescent="0.25">
      <c r="A6" t="s">
        <v>16</v>
      </c>
      <c r="B6">
        <v>0.28999999999999998</v>
      </c>
      <c r="C6" s="2">
        <v>0.18098433315753901</v>
      </c>
      <c r="D6">
        <v>976.85574999999994</v>
      </c>
      <c r="E6">
        <v>887.63908753538999</v>
      </c>
      <c r="F6">
        <v>1319.44444444444</v>
      </c>
      <c r="H6">
        <v>660.5942</v>
      </c>
      <c r="I6">
        <v>110.625178575026</v>
      </c>
      <c r="J6">
        <v>244.444444444444</v>
      </c>
      <c r="L6">
        <v>1637.4499499999999</v>
      </c>
      <c r="M6">
        <v>998.26426611041597</v>
      </c>
      <c r="N6">
        <v>1563.8888888888901</v>
      </c>
      <c r="P6">
        <f t="shared" si="0"/>
        <v>1784.3676112999999</v>
      </c>
      <c r="Q6">
        <f t="shared" si="1"/>
        <v>-464.92316685555988</v>
      </c>
      <c r="R6">
        <f t="shared" si="2"/>
        <v>390.71668244000006</v>
      </c>
      <c r="S6">
        <f t="shared" si="3"/>
        <v>-146.27223799555605</v>
      </c>
      <c r="U6">
        <f t="shared" si="13"/>
        <v>1251.598097675</v>
      </c>
      <c r="V6">
        <f t="shared" si="4"/>
        <v>-363.95901013960997</v>
      </c>
      <c r="W6">
        <f t="shared" si="14"/>
        <v>566.00225920000003</v>
      </c>
      <c r="X6">
        <f t="shared" si="5"/>
        <v>-455.37708062497404</v>
      </c>
      <c r="AA6">
        <f t="shared" si="6"/>
        <v>2244.570234025</v>
      </c>
      <c r="AB6">
        <f t="shared" si="7"/>
        <v>-680.68134513610994</v>
      </c>
      <c r="AC6">
        <f t="shared" si="15"/>
        <v>2244.570234025</v>
      </c>
      <c r="AD6">
        <f t="shared" si="8"/>
        <v>-1246.305967914584</v>
      </c>
      <c r="AG6">
        <f t="shared" si="9"/>
        <v>0.23209572162777159</v>
      </c>
      <c r="AH6">
        <f t="shared" si="10"/>
        <v>5.790427837222839E-2</v>
      </c>
      <c r="AJ6">
        <f t="shared" si="11"/>
        <v>0.18485739788711036</v>
      </c>
      <c r="AK6">
        <f t="shared" si="12"/>
        <v>0.10514260211288962</v>
      </c>
    </row>
    <row r="7" spans="1:37" x14ac:dyDescent="0.25">
      <c r="A7" t="s">
        <v>8</v>
      </c>
      <c r="B7">
        <v>0.1555</v>
      </c>
      <c r="C7" s="2">
        <v>0.104172423481941</v>
      </c>
      <c r="D7">
        <v>718.25224999999898</v>
      </c>
      <c r="E7">
        <v>543.77913499779197</v>
      </c>
      <c r="F7">
        <v>277.777777777778</v>
      </c>
      <c r="H7">
        <v>361.661626666666</v>
      </c>
      <c r="I7">
        <v>67.854441451628304</v>
      </c>
      <c r="J7">
        <v>141.666666666667</v>
      </c>
      <c r="L7">
        <v>1079.9138766666699</v>
      </c>
      <c r="M7">
        <v>611.63357644942096</v>
      </c>
      <c r="N7">
        <v>422.222222222222</v>
      </c>
      <c r="P7">
        <f t="shared" si="0"/>
        <v>1574.2781278999992</v>
      </c>
      <c r="Q7">
        <f t="shared" si="1"/>
        <v>-1296.5003501222211</v>
      </c>
      <c r="R7">
        <f t="shared" si="2"/>
        <v>223.85252000533296</v>
      </c>
      <c r="S7">
        <f t="shared" si="3"/>
        <v>-82.185853338665964</v>
      </c>
      <c r="U7">
        <f t="shared" si="13"/>
        <v>1052.2406595249993</v>
      </c>
      <c r="V7">
        <f t="shared" si="4"/>
        <v>-508.4615245272073</v>
      </c>
      <c r="W7">
        <f t="shared" si="14"/>
        <v>393.81709695999962</v>
      </c>
      <c r="X7">
        <f t="shared" si="5"/>
        <v>-325.96265550837131</v>
      </c>
      <c r="AA7">
        <f t="shared" si="6"/>
        <v>1787.6694219283359</v>
      </c>
      <c r="AB7">
        <f t="shared" si="7"/>
        <v>-1365.4471997061139</v>
      </c>
      <c r="AC7">
        <f t="shared" si="15"/>
        <v>1787.6694219283359</v>
      </c>
      <c r="AD7">
        <f t="shared" si="8"/>
        <v>-1176.0358454789148</v>
      </c>
      <c r="AG7">
        <f t="shared" si="9"/>
        <v>0.17140663179308158</v>
      </c>
      <c r="AH7">
        <f t="shared" si="10"/>
        <v>-1.5906631793081577E-2</v>
      </c>
      <c r="AJ7">
        <f t="shared" si="11"/>
        <v>0.10640171334445454</v>
      </c>
      <c r="AK7">
        <f t="shared" si="12"/>
        <v>4.9098286655545456E-2</v>
      </c>
    </row>
    <row r="8" spans="1:37" x14ac:dyDescent="0.25">
      <c r="A8" t="s">
        <v>9</v>
      </c>
      <c r="B8">
        <v>0.18109999999999998</v>
      </c>
      <c r="C8" s="2">
        <v>0.19283746182918499</v>
      </c>
      <c r="D8">
        <v>96.570333333333295</v>
      </c>
      <c r="E8">
        <v>872.03425964405301</v>
      </c>
      <c r="F8">
        <v>2102.7777777777801</v>
      </c>
      <c r="H8">
        <v>298.85744</v>
      </c>
      <c r="I8">
        <v>125.593270556382</v>
      </c>
      <c r="J8">
        <v>191.666666666667</v>
      </c>
      <c r="L8">
        <v>395.42777333333299</v>
      </c>
      <c r="M8">
        <v>997.62753020043601</v>
      </c>
      <c r="N8">
        <v>2294.4444444444398</v>
      </c>
      <c r="P8">
        <f t="shared" si="0"/>
        <v>1069.2237387999999</v>
      </c>
      <c r="Q8">
        <f t="shared" si="1"/>
        <v>1033.5540389777802</v>
      </c>
      <c r="R8">
        <f t="shared" si="2"/>
        <v>188.79522300799999</v>
      </c>
      <c r="S8">
        <f t="shared" si="3"/>
        <v>2.8714436586670047</v>
      </c>
      <c r="U8">
        <f t="shared" si="13"/>
        <v>572.98606996666672</v>
      </c>
      <c r="V8">
        <f t="shared" si="4"/>
        <v>299.04818967738629</v>
      </c>
      <c r="W8">
        <f t="shared" si="14"/>
        <v>357.64188544000001</v>
      </c>
      <c r="X8">
        <f t="shared" si="5"/>
        <v>-232.04861488361803</v>
      </c>
      <c r="AA8">
        <f t="shared" si="6"/>
        <v>1226.7330602466664</v>
      </c>
      <c r="AB8">
        <f t="shared" si="7"/>
        <v>1067.7113841977734</v>
      </c>
      <c r="AC8">
        <f t="shared" si="15"/>
        <v>1226.7330602466664</v>
      </c>
      <c r="AD8">
        <f t="shared" si="8"/>
        <v>-229.10553004623034</v>
      </c>
      <c r="AG8">
        <f t="shared" si="9"/>
        <v>0.24146087859123905</v>
      </c>
      <c r="AH8">
        <f t="shared" si="10"/>
        <v>-6.0360878591239064E-2</v>
      </c>
      <c r="AJ8">
        <f t="shared" si="11"/>
        <v>0.19696418351232955</v>
      </c>
      <c r="AK8">
        <f t="shared" si="12"/>
        <v>-1.5864183512329572E-2</v>
      </c>
    </row>
    <row r="9" spans="1:37" x14ac:dyDescent="0.25">
      <c r="A9" t="s">
        <v>7</v>
      </c>
      <c r="B9">
        <v>0.1192</v>
      </c>
      <c r="C9" s="2">
        <v>7.7938564121723203E-2</v>
      </c>
      <c r="D9">
        <v>13.502833333333299</v>
      </c>
      <c r="E9">
        <v>150.34135279236</v>
      </c>
      <c r="F9">
        <v>186.111111111111</v>
      </c>
      <c r="H9">
        <v>151.59105</v>
      </c>
      <c r="I9">
        <v>36.823677109053897</v>
      </c>
      <c r="J9">
        <v>77.7777777777778</v>
      </c>
      <c r="L9">
        <v>165.093883333333</v>
      </c>
      <c r="M9">
        <v>187.16502990141399</v>
      </c>
      <c r="N9">
        <v>263.88888888888903</v>
      </c>
      <c r="P9">
        <f t="shared" si="0"/>
        <v>1001.7397017999999</v>
      </c>
      <c r="Q9">
        <f t="shared" si="1"/>
        <v>-815.62859068888895</v>
      </c>
      <c r="R9">
        <f t="shared" si="2"/>
        <v>106.59112411</v>
      </c>
      <c r="S9">
        <f t="shared" si="3"/>
        <v>-28.813346332222196</v>
      </c>
      <c r="U9">
        <f t="shared" si="13"/>
        <v>508.94933421666667</v>
      </c>
      <c r="V9">
        <f t="shared" si="4"/>
        <v>-358.60798142430667</v>
      </c>
      <c r="W9">
        <f t="shared" si="14"/>
        <v>272.8164448</v>
      </c>
      <c r="X9">
        <f t="shared" si="5"/>
        <v>-235.9927676909461</v>
      </c>
      <c r="AA9">
        <f t="shared" si="6"/>
        <v>1037.9744373916662</v>
      </c>
      <c r="AB9">
        <f t="shared" si="7"/>
        <v>-774.08554850277721</v>
      </c>
      <c r="AC9">
        <f t="shared" si="15"/>
        <v>1037.9744373916662</v>
      </c>
      <c r="AD9">
        <f t="shared" si="8"/>
        <v>-850.80940749025228</v>
      </c>
      <c r="AG9">
        <f t="shared" si="9"/>
        <v>0.15067925951257349</v>
      </c>
      <c r="AH9">
        <f t="shared" si="10"/>
        <v>-3.1479259512573493E-2</v>
      </c>
      <c r="AJ9">
        <f t="shared" si="11"/>
        <v>7.960644939392808E-2</v>
      </c>
      <c r="AK9">
        <f t="shared" si="12"/>
        <v>3.959355060607192E-2</v>
      </c>
    </row>
    <row r="10" spans="1:37" x14ac:dyDescent="0.25">
      <c r="A10" t="s">
        <v>10</v>
      </c>
      <c r="B10">
        <v>0.18920000000000001</v>
      </c>
      <c r="C10" s="2">
        <v>8.1312760710716206E-2</v>
      </c>
      <c r="D10">
        <v>17.288</v>
      </c>
      <c r="E10">
        <v>272.38960023183398</v>
      </c>
      <c r="F10">
        <v>602.77777777777806</v>
      </c>
      <c r="H10">
        <v>163.13678999999999</v>
      </c>
      <c r="I10">
        <v>39.7132559152409</v>
      </c>
      <c r="J10">
        <v>119.444444444444</v>
      </c>
      <c r="L10">
        <v>180.42479</v>
      </c>
      <c r="M10">
        <v>312.10285614707499</v>
      </c>
      <c r="N10">
        <v>722.22222222222194</v>
      </c>
      <c r="P10">
        <f t="shared" si="0"/>
        <v>1004.8147712</v>
      </c>
      <c r="Q10">
        <f t="shared" si="1"/>
        <v>-402.03699342222194</v>
      </c>
      <c r="R10">
        <f t="shared" si="2"/>
        <v>113.03595617799999</v>
      </c>
      <c r="S10">
        <f t="shared" si="3"/>
        <v>6.4084882664440102</v>
      </c>
      <c r="U10">
        <f t="shared" si="13"/>
        <v>511.8673192</v>
      </c>
      <c r="V10">
        <f t="shared" si="4"/>
        <v>-239.47771896816602</v>
      </c>
      <c r="W10">
        <f t="shared" si="14"/>
        <v>279.46679103999998</v>
      </c>
      <c r="X10">
        <f t="shared" si="5"/>
        <v>-239.75353512475908</v>
      </c>
      <c r="AA10">
        <f t="shared" si="6"/>
        <v>1050.5381154049999</v>
      </c>
      <c r="AB10">
        <f t="shared" si="7"/>
        <v>-328.31589318277793</v>
      </c>
      <c r="AC10">
        <f t="shared" si="15"/>
        <v>1050.5381154049999</v>
      </c>
      <c r="AD10">
        <f t="shared" si="8"/>
        <v>-738.43525925792483</v>
      </c>
      <c r="AG10">
        <f t="shared" si="9"/>
        <v>0.15334521223753689</v>
      </c>
      <c r="AH10">
        <f t="shared" si="10"/>
        <v>3.5854787762463119E-2</v>
      </c>
      <c r="AJ10">
        <f t="shared" si="11"/>
        <v>8.3052853789925538E-2</v>
      </c>
      <c r="AK10">
        <f t="shared" si="12"/>
        <v>0.10614714621007447</v>
      </c>
    </row>
    <row r="11" spans="1:37" x14ac:dyDescent="0.25">
      <c r="A11" t="s">
        <v>5</v>
      </c>
      <c r="B11">
        <v>9.6000000000000002E-2</v>
      </c>
      <c r="C11" s="2">
        <v>6.3500829041004195E-2</v>
      </c>
      <c r="D11">
        <v>125.077027777777</v>
      </c>
      <c r="E11">
        <v>227.13807809329001</v>
      </c>
      <c r="F11">
        <v>508.33333333333297</v>
      </c>
      <c r="H11">
        <v>276.99212999999997</v>
      </c>
      <c r="I11">
        <v>32.6004020181676</v>
      </c>
      <c r="J11">
        <v>61.1111111111111</v>
      </c>
      <c r="L11">
        <v>402.06915777777698</v>
      </c>
      <c r="M11">
        <v>259.73848011145799</v>
      </c>
      <c r="N11">
        <v>569.444444444444</v>
      </c>
      <c r="P11">
        <f t="shared" si="0"/>
        <v>1092.3825773666661</v>
      </c>
      <c r="Q11">
        <f t="shared" si="1"/>
        <v>-584.04924403333303</v>
      </c>
      <c r="R11">
        <f t="shared" si="2"/>
        <v>176.59000696599998</v>
      </c>
      <c r="S11">
        <f t="shared" si="3"/>
        <v>-115.47889585488888</v>
      </c>
      <c r="U11">
        <f t="shared" si="13"/>
        <v>594.96188071388838</v>
      </c>
      <c r="V11">
        <f t="shared" si="4"/>
        <v>-367.82380262059837</v>
      </c>
      <c r="W11">
        <f t="shared" si="14"/>
        <v>345.04746688</v>
      </c>
      <c r="X11">
        <f t="shared" si="5"/>
        <v>-312.44706486183242</v>
      </c>
      <c r="AA11">
        <f t="shared" si="6"/>
        <v>1232.1756747988882</v>
      </c>
      <c r="AB11">
        <f t="shared" si="7"/>
        <v>-662.73123035444416</v>
      </c>
      <c r="AC11">
        <f t="shared" si="15"/>
        <v>1232.1756747988882</v>
      </c>
      <c r="AD11">
        <f t="shared" si="8"/>
        <v>-972.43719468743018</v>
      </c>
      <c r="AG11">
        <f t="shared" si="9"/>
        <v>0.13927200502529741</v>
      </c>
      <c r="AH11">
        <f t="shared" si="10"/>
        <v>-4.3272005025297405E-2</v>
      </c>
      <c r="AJ11">
        <f t="shared" si="11"/>
        <v>6.4859746782481686E-2</v>
      </c>
      <c r="AK11">
        <f t="shared" si="12"/>
        <v>3.1140253217518316E-2</v>
      </c>
    </row>
    <row r="12" spans="1:37" x14ac:dyDescent="0.25">
      <c r="A12" t="s">
        <v>4</v>
      </c>
      <c r="B12">
        <v>8.1799999999999998E-2</v>
      </c>
      <c r="C12" s="2">
        <v>0.125232249498367</v>
      </c>
      <c r="D12">
        <v>190.31549999999899</v>
      </c>
      <c r="E12">
        <v>424.75801095007</v>
      </c>
      <c r="F12">
        <v>500</v>
      </c>
      <c r="H12">
        <v>322.09610261904697</v>
      </c>
      <c r="I12">
        <v>60.549074420782297</v>
      </c>
      <c r="J12">
        <v>50</v>
      </c>
      <c r="L12">
        <v>512.41160261904599</v>
      </c>
      <c r="M12">
        <v>485.30708537085297</v>
      </c>
      <c r="N12">
        <v>547.22222222222194</v>
      </c>
      <c r="P12">
        <f t="shared" si="0"/>
        <v>1145.3823121999992</v>
      </c>
      <c r="Q12">
        <f t="shared" si="1"/>
        <v>-645.38231219999921</v>
      </c>
      <c r="R12">
        <f t="shared" si="2"/>
        <v>201.76704448195204</v>
      </c>
      <c r="S12">
        <f t="shared" si="3"/>
        <v>-151.76704448195204</v>
      </c>
      <c r="U12">
        <f t="shared" si="13"/>
        <v>645.25421894999931</v>
      </c>
      <c r="V12">
        <f t="shared" si="4"/>
        <v>-220.49620799992931</v>
      </c>
      <c r="W12">
        <f t="shared" si="14"/>
        <v>371.02735510857104</v>
      </c>
      <c r="X12">
        <f t="shared" si="5"/>
        <v>-310.47828068778875</v>
      </c>
      <c r="AA12">
        <f t="shared" si="6"/>
        <v>1322.6013083463081</v>
      </c>
      <c r="AB12">
        <f t="shared" si="7"/>
        <v>-775.37908612408614</v>
      </c>
      <c r="AC12">
        <f t="shared" si="15"/>
        <v>1322.6013083463081</v>
      </c>
      <c r="AD12">
        <f t="shared" si="8"/>
        <v>-837.29422297545511</v>
      </c>
      <c r="AG12">
        <f t="shared" si="9"/>
        <v>0.18804600032865976</v>
      </c>
      <c r="AH12">
        <f t="shared" si="10"/>
        <v>-0.10624600032865976</v>
      </c>
      <c r="AJ12">
        <f t="shared" si="11"/>
        <v>0.12791221963763208</v>
      </c>
      <c r="AK12">
        <f t="shared" si="12"/>
        <v>-4.6112219637632082E-2</v>
      </c>
    </row>
    <row r="13" spans="1:37" x14ac:dyDescent="0.25">
      <c r="A13" t="s">
        <v>11</v>
      </c>
      <c r="B13">
        <v>0.21850000000000003</v>
      </c>
      <c r="C13" s="2">
        <v>0.285988479852676</v>
      </c>
      <c r="D13">
        <v>1271.24952777777</v>
      </c>
      <c r="E13">
        <v>781.20416259765602</v>
      </c>
      <c r="F13">
        <v>2905.5555555555602</v>
      </c>
      <c r="H13">
        <v>387.45083416666603</v>
      </c>
      <c r="I13">
        <v>604.18402099609398</v>
      </c>
      <c r="J13">
        <v>216.666666666667</v>
      </c>
      <c r="L13">
        <v>1658.7003619444399</v>
      </c>
      <c r="M13">
        <v>1385.38818359375</v>
      </c>
      <c r="N13">
        <v>3122.2222222222199</v>
      </c>
      <c r="P13">
        <f t="shared" si="0"/>
        <v>2023.5331163666604</v>
      </c>
      <c r="Q13">
        <f t="shared" si="1"/>
        <v>882.02243918889985</v>
      </c>
      <c r="R13">
        <f t="shared" si="2"/>
        <v>238.24805563183298</v>
      </c>
      <c r="S13">
        <f t="shared" si="3"/>
        <v>-21.581388965165985</v>
      </c>
      <c r="U13">
        <f t="shared" si="13"/>
        <v>1478.546260963883</v>
      </c>
      <c r="V13">
        <f t="shared" si="4"/>
        <v>-697.34209836622699</v>
      </c>
      <c r="W13">
        <f t="shared" si="14"/>
        <v>408.67168047999962</v>
      </c>
      <c r="X13">
        <f t="shared" si="5"/>
        <v>195.51234051609435</v>
      </c>
      <c r="AA13">
        <f t="shared" si="6"/>
        <v>2261.9849466134683</v>
      </c>
      <c r="AB13">
        <f t="shared" si="7"/>
        <v>860.23727560875159</v>
      </c>
      <c r="AC13">
        <f t="shared" si="15"/>
        <v>2261.9849466134683</v>
      </c>
      <c r="AD13">
        <f t="shared" si="8"/>
        <v>-876.59676301971831</v>
      </c>
      <c r="AG13">
        <f t="shared" si="9"/>
        <v>0.31505949793159932</v>
      </c>
      <c r="AH13">
        <f t="shared" si="10"/>
        <v>-9.6559497931599292E-2</v>
      </c>
      <c r="AJ13">
        <f t="shared" si="11"/>
        <v>0.29210863332152331</v>
      </c>
      <c r="AK13">
        <f t="shared" si="12"/>
        <v>-7.3608633321523287E-2</v>
      </c>
    </row>
    <row r="14" spans="1:37" x14ac:dyDescent="0.25">
      <c r="A14" t="s">
        <v>14</v>
      </c>
      <c r="B14">
        <v>0.25309999999999999</v>
      </c>
      <c r="C14" s="2">
        <v>0.17545075714588201</v>
      </c>
      <c r="D14">
        <v>1382.97525</v>
      </c>
      <c r="E14">
        <v>742.49809494740498</v>
      </c>
      <c r="F14">
        <v>2100</v>
      </c>
      <c r="H14">
        <v>525.55271749999997</v>
      </c>
      <c r="I14">
        <v>108.56585395942101</v>
      </c>
      <c r="J14">
        <v>250</v>
      </c>
      <c r="L14">
        <v>1908.5279674999999</v>
      </c>
      <c r="M14">
        <v>851.063948906826</v>
      </c>
      <c r="N14">
        <v>2350</v>
      </c>
      <c r="P14">
        <f t="shared" si="0"/>
        <v>2114.2990930999999</v>
      </c>
      <c r="Q14">
        <f t="shared" si="1"/>
        <v>-14.299093099999936</v>
      </c>
      <c r="R14">
        <f t="shared" si="2"/>
        <v>315.33652690849999</v>
      </c>
      <c r="S14">
        <f t="shared" si="3"/>
        <v>-65.336526908499991</v>
      </c>
      <c r="U14">
        <f t="shared" si="13"/>
        <v>1564.6756202249999</v>
      </c>
      <c r="V14">
        <f t="shared" si="4"/>
        <v>-822.1775252775949</v>
      </c>
      <c r="W14">
        <f t="shared" si="14"/>
        <v>488.21836527999994</v>
      </c>
      <c r="X14">
        <f t="shared" si="5"/>
        <v>-379.65251132057892</v>
      </c>
      <c r="AA14">
        <f t="shared" si="6"/>
        <v>2466.7186693662497</v>
      </c>
      <c r="AB14">
        <f t="shared" si="7"/>
        <v>-116.71866936624974</v>
      </c>
      <c r="AC14">
        <f t="shared" si="15"/>
        <v>2466.7186693662497</v>
      </c>
      <c r="AD14">
        <f t="shared" si="8"/>
        <v>-1615.6547204594237</v>
      </c>
      <c r="AG14">
        <f t="shared" si="9"/>
        <v>0.22772364322096139</v>
      </c>
      <c r="AH14">
        <f t="shared" si="10"/>
        <v>2.53763567790386E-2</v>
      </c>
      <c r="AJ14">
        <f t="shared" si="11"/>
        <v>0.17920540334880392</v>
      </c>
      <c r="AK14">
        <f t="shared" si="12"/>
        <v>7.3894596651196076E-2</v>
      </c>
    </row>
    <row r="15" spans="1:37" x14ac:dyDescent="0.25">
      <c r="A15" t="s">
        <v>12</v>
      </c>
      <c r="B15">
        <v>0.22550000000000001</v>
      </c>
      <c r="C15" s="2">
        <v>0.101705826818943</v>
      </c>
      <c r="D15">
        <v>859.47372222222202</v>
      </c>
      <c r="E15">
        <v>388.70057542894801</v>
      </c>
      <c r="F15">
        <v>1366.6666666666699</v>
      </c>
      <c r="H15">
        <v>344.90006333333298</v>
      </c>
      <c r="I15">
        <v>62.941014969178497</v>
      </c>
      <c r="J15">
        <v>216.666666666667</v>
      </c>
      <c r="L15">
        <v>1204.3737855555601</v>
      </c>
      <c r="M15">
        <v>451.64159039812603</v>
      </c>
      <c r="N15">
        <v>1586.1111111111099</v>
      </c>
      <c r="P15">
        <f t="shared" si="0"/>
        <v>1689.0064519333332</v>
      </c>
      <c r="Q15">
        <f t="shared" si="1"/>
        <v>-322.33978526666328</v>
      </c>
      <c r="R15">
        <f t="shared" si="2"/>
        <v>214.49621535266647</v>
      </c>
      <c r="S15">
        <f t="shared" si="3"/>
        <v>2.1704513140005304</v>
      </c>
      <c r="U15">
        <f t="shared" si="13"/>
        <v>1161.108292461111</v>
      </c>
      <c r="V15">
        <f t="shared" si="4"/>
        <v>-772.40771703216296</v>
      </c>
      <c r="W15">
        <f t="shared" si="14"/>
        <v>384.16243647999977</v>
      </c>
      <c r="X15">
        <f t="shared" si="5"/>
        <v>-321.2214215108213</v>
      </c>
      <c r="AA15">
        <f t="shared" si="6"/>
        <v>1889.6643172627814</v>
      </c>
      <c r="AB15">
        <f t="shared" si="7"/>
        <v>-303.55320615167147</v>
      </c>
      <c r="AC15">
        <f t="shared" si="15"/>
        <v>1889.6643172627814</v>
      </c>
      <c r="AD15">
        <f t="shared" si="8"/>
        <v>-1438.0227268646554</v>
      </c>
      <c r="AG15">
        <f t="shared" si="9"/>
        <v>0.16945777376964688</v>
      </c>
      <c r="AH15">
        <f t="shared" si="10"/>
        <v>5.6042226230353126E-2</v>
      </c>
      <c r="AJ15">
        <f t="shared" si="11"/>
        <v>0.10388233151286838</v>
      </c>
      <c r="AK15">
        <f t="shared" si="12"/>
        <v>0.12161766848713162</v>
      </c>
    </row>
    <row r="16" spans="1:37" x14ac:dyDescent="0.25">
      <c r="A16" t="s">
        <v>24</v>
      </c>
      <c r="B16">
        <v>0.47450000000000003</v>
      </c>
      <c r="C16" s="2">
        <v>0.53142076730728105</v>
      </c>
      <c r="D16">
        <v>4296.98675</v>
      </c>
      <c r="E16">
        <v>3419.373046875</v>
      </c>
      <c r="F16">
        <v>4641.6666666666697</v>
      </c>
      <c r="H16">
        <v>500.29152249999999</v>
      </c>
      <c r="I16">
        <v>604.17626953125</v>
      </c>
      <c r="J16">
        <v>433.33333333333297</v>
      </c>
      <c r="L16">
        <v>4797.2782724999997</v>
      </c>
      <c r="M16">
        <v>4023.54931640625</v>
      </c>
      <c r="N16">
        <v>5075</v>
      </c>
      <c r="P16">
        <f t="shared" si="0"/>
        <v>4481.6420357000006</v>
      </c>
      <c r="Q16">
        <f t="shared" si="1"/>
        <v>160.02463096666906</v>
      </c>
      <c r="R16">
        <f t="shared" si="2"/>
        <v>301.2357278595</v>
      </c>
      <c r="S16">
        <f t="shared" si="3"/>
        <v>132.09760547383297</v>
      </c>
      <c r="U16">
        <f t="shared" si="13"/>
        <v>3811.0870855749999</v>
      </c>
      <c r="V16">
        <f t="shared" si="4"/>
        <v>-391.71403869999995</v>
      </c>
      <c r="W16">
        <f t="shared" si="14"/>
        <v>473.66791695999996</v>
      </c>
      <c r="X16">
        <f t="shared" si="5"/>
        <v>130.50835257125004</v>
      </c>
      <c r="AA16">
        <f t="shared" si="6"/>
        <v>4834.0495443137497</v>
      </c>
      <c r="AB16">
        <f t="shared" si="7"/>
        <v>240.95045568625028</v>
      </c>
      <c r="AC16">
        <f t="shared" si="15"/>
        <v>4834.0495443137497</v>
      </c>
      <c r="AD16">
        <f t="shared" si="8"/>
        <v>-810.50022790749972</v>
      </c>
      <c r="AG16">
        <f t="shared" si="9"/>
        <v>0.50897554824948277</v>
      </c>
      <c r="AH16">
        <f t="shared" si="10"/>
        <v>-3.4475548249482735E-2</v>
      </c>
      <c r="AJ16">
        <f t="shared" si="11"/>
        <v>0.54279317172765695</v>
      </c>
      <c r="AK16">
        <f t="shared" si="12"/>
        <v>-6.8293171727656921E-2</v>
      </c>
    </row>
    <row r="17" spans="1:37" x14ac:dyDescent="0.25">
      <c r="A17" t="s">
        <v>25</v>
      </c>
      <c r="B17">
        <v>0.47479999999999994</v>
      </c>
      <c r="C17" s="2">
        <v>0.48506399989128102</v>
      </c>
      <c r="D17">
        <v>3772.26933333333</v>
      </c>
      <c r="E17">
        <v>3899.17431640625</v>
      </c>
      <c r="F17">
        <v>4422.2222222222199</v>
      </c>
      <c r="H17">
        <v>509.04822000000001</v>
      </c>
      <c r="I17">
        <v>604.17669677734398</v>
      </c>
      <c r="J17">
        <v>433.33333333333297</v>
      </c>
      <c r="L17">
        <v>4281.3175533333297</v>
      </c>
      <c r="M17">
        <v>4503.3510131835901</v>
      </c>
      <c r="N17">
        <v>4855.5555555555602</v>
      </c>
      <c r="P17">
        <f t="shared" si="0"/>
        <v>4055.3616063999975</v>
      </c>
      <c r="Q17">
        <f t="shared" si="1"/>
        <v>366.86061582222237</v>
      </c>
      <c r="R17">
        <f t="shared" si="2"/>
        <v>306.12371640400005</v>
      </c>
      <c r="S17">
        <f t="shared" si="3"/>
        <v>127.20961692933292</v>
      </c>
      <c r="U17">
        <f t="shared" si="13"/>
        <v>3406.5824290666642</v>
      </c>
      <c r="V17">
        <f t="shared" si="4"/>
        <v>492.59188733958581</v>
      </c>
      <c r="W17">
        <f t="shared" si="14"/>
        <v>478.71177471999999</v>
      </c>
      <c r="X17">
        <f t="shared" si="5"/>
        <v>125.46492205734398</v>
      </c>
      <c r="AA17">
        <f t="shared" si="6"/>
        <v>4411.2197349566641</v>
      </c>
      <c r="AB17">
        <f t="shared" si="7"/>
        <v>444.33582059889613</v>
      </c>
      <c r="AC17">
        <f t="shared" si="15"/>
        <v>4411.2197349566641</v>
      </c>
      <c r="AD17">
        <f t="shared" si="8"/>
        <v>92.131278226926042</v>
      </c>
      <c r="AG17">
        <f t="shared" si="9"/>
        <v>0.47234906631410117</v>
      </c>
      <c r="AH17">
        <f t="shared" si="10"/>
        <v>2.4509336858987707E-3</v>
      </c>
      <c r="AJ17">
        <f t="shared" si="11"/>
        <v>0.49544436948895448</v>
      </c>
      <c r="AK17">
        <f t="shared" si="12"/>
        <v>-2.0644369488954539E-2</v>
      </c>
    </row>
    <row r="18" spans="1:37" x14ac:dyDescent="0.25">
      <c r="A18" t="s">
        <v>20</v>
      </c>
      <c r="B18">
        <v>0.36450000000000005</v>
      </c>
      <c r="C18" s="2">
        <v>0.28438133001327498</v>
      </c>
      <c r="D18">
        <v>47.268999999999899</v>
      </c>
      <c r="E18">
        <v>1225.58503916534</v>
      </c>
      <c r="F18">
        <v>744.444444444444</v>
      </c>
      <c r="H18">
        <v>404.95667500000002</v>
      </c>
      <c r="I18">
        <v>172.47148389485</v>
      </c>
      <c r="J18">
        <v>327.777777777778</v>
      </c>
      <c r="L18">
        <v>452.22567500000002</v>
      </c>
      <c r="M18">
        <v>1398.0565230601901</v>
      </c>
      <c r="N18">
        <v>1075</v>
      </c>
      <c r="P18">
        <f t="shared" si="0"/>
        <v>1029.1713355999998</v>
      </c>
      <c r="Q18">
        <f t="shared" si="1"/>
        <v>-284.72689115555579</v>
      </c>
      <c r="R18">
        <f t="shared" si="2"/>
        <v>248.01981598500004</v>
      </c>
      <c r="S18">
        <f t="shared" si="3"/>
        <v>79.757961792777962</v>
      </c>
      <c r="U18">
        <f t="shared" si="13"/>
        <v>534.9796720999999</v>
      </c>
      <c r="V18">
        <f t="shared" si="4"/>
        <v>690.60536706534015</v>
      </c>
      <c r="W18">
        <f t="shared" si="14"/>
        <v>418.75504479999995</v>
      </c>
      <c r="X18">
        <f t="shared" si="5"/>
        <v>-246.28356090514995</v>
      </c>
      <c r="AA18">
        <f t="shared" si="6"/>
        <v>1273.2789406625</v>
      </c>
      <c r="AB18">
        <f t="shared" si="7"/>
        <v>-198.27894066249996</v>
      </c>
      <c r="AC18">
        <f t="shared" si="15"/>
        <v>1273.2789406625</v>
      </c>
      <c r="AD18">
        <f t="shared" si="8"/>
        <v>124.77758239769014</v>
      </c>
      <c r="AG18">
        <f t="shared" si="9"/>
        <v>0.31378968884348857</v>
      </c>
      <c r="AH18">
        <f t="shared" si="10"/>
        <v>5.0710311156511478E-2</v>
      </c>
      <c r="AJ18">
        <f t="shared" si="11"/>
        <v>0.29046709047555908</v>
      </c>
      <c r="AK18">
        <f t="shared" si="12"/>
        <v>7.4032909524440971E-2</v>
      </c>
    </row>
    <row r="19" spans="1:37" x14ac:dyDescent="0.25">
      <c r="A19" t="s">
        <v>19</v>
      </c>
      <c r="B19">
        <v>0.30299999999999999</v>
      </c>
      <c r="C19" s="2">
        <v>7.2111658751964597E-2</v>
      </c>
      <c r="D19">
        <v>0.95491666666666597</v>
      </c>
      <c r="E19">
        <v>290.88286824469799</v>
      </c>
      <c r="F19">
        <v>1022.22222222222</v>
      </c>
      <c r="H19">
        <v>251.99274</v>
      </c>
      <c r="I19">
        <v>40.722193225081597</v>
      </c>
      <c r="J19">
        <v>244.444444444444</v>
      </c>
      <c r="L19">
        <v>252.947656666667</v>
      </c>
      <c r="M19">
        <v>331.60506146978003</v>
      </c>
      <c r="N19">
        <v>1266.6666666666699</v>
      </c>
      <c r="P19">
        <f t="shared" si="0"/>
        <v>991.54577429999995</v>
      </c>
      <c r="Q19">
        <f t="shared" si="1"/>
        <v>30.676447922220063</v>
      </c>
      <c r="R19">
        <f t="shared" si="2"/>
        <v>162.63534746800002</v>
      </c>
      <c r="S19">
        <f t="shared" si="3"/>
        <v>81.809096976443982</v>
      </c>
      <c r="U19">
        <f t="shared" si="13"/>
        <v>499.27614525833337</v>
      </c>
      <c r="V19">
        <f t="shared" si="4"/>
        <v>-208.39327701363538</v>
      </c>
      <c r="W19">
        <f t="shared" si="14"/>
        <v>330.64781823999999</v>
      </c>
      <c r="X19">
        <f t="shared" si="5"/>
        <v>-289.92562501491841</v>
      </c>
      <c r="AA19">
        <f t="shared" si="6"/>
        <v>1109.9706046383335</v>
      </c>
      <c r="AB19">
        <f t="shared" si="7"/>
        <v>156.69606202833643</v>
      </c>
      <c r="AC19">
        <f t="shared" si="15"/>
        <v>1109.9706046383335</v>
      </c>
      <c r="AD19">
        <f t="shared" si="8"/>
        <v>-778.36554316855347</v>
      </c>
      <c r="AG19">
        <f t="shared" si="9"/>
        <v>0.14607542157992723</v>
      </c>
      <c r="AH19">
        <f t="shared" si="10"/>
        <v>0.15692457842007276</v>
      </c>
      <c r="AJ19">
        <f t="shared" si="11"/>
        <v>7.3654848249256652E-2</v>
      </c>
      <c r="AK19">
        <f t="shared" si="12"/>
        <v>0.22934515175074333</v>
      </c>
    </row>
    <row r="20" spans="1:37" x14ac:dyDescent="0.25">
      <c r="A20" t="s">
        <v>27</v>
      </c>
      <c r="B20">
        <v>0.68090000000000006</v>
      </c>
      <c r="C20" s="2">
        <v>0.645488500595093</v>
      </c>
      <c r="D20">
        <v>2597.1221666666602</v>
      </c>
      <c r="E20">
        <v>2389.62719726562</v>
      </c>
      <c r="F20">
        <v>3852.7777777777801</v>
      </c>
      <c r="H20">
        <v>413.70934749999901</v>
      </c>
      <c r="I20">
        <v>471.94577026367199</v>
      </c>
      <c r="J20">
        <v>413.88888888888903</v>
      </c>
      <c r="L20">
        <v>3010.8315141666599</v>
      </c>
      <c r="M20">
        <v>2861.5729675293001</v>
      </c>
      <c r="N20">
        <v>4266.6666666666697</v>
      </c>
      <c r="P20">
        <f t="shared" si="0"/>
        <v>3100.6720481999946</v>
      </c>
      <c r="Q20">
        <f t="shared" si="1"/>
        <v>752.1057295777855</v>
      </c>
      <c r="R20">
        <f t="shared" si="2"/>
        <v>252.90555777449947</v>
      </c>
      <c r="S20">
        <f t="shared" si="3"/>
        <v>160.98333111438956</v>
      </c>
      <c r="U20">
        <f t="shared" si="13"/>
        <v>2500.6614782833285</v>
      </c>
      <c r="V20">
        <f t="shared" si="4"/>
        <v>-111.03428101770851</v>
      </c>
      <c r="W20">
        <f t="shared" si="14"/>
        <v>423.79658415999938</v>
      </c>
      <c r="X20">
        <f t="shared" si="5"/>
        <v>48.149186103672605</v>
      </c>
      <c r="AA20">
        <f t="shared" si="6"/>
        <v>3370.0564258595778</v>
      </c>
      <c r="AB20">
        <f t="shared" si="7"/>
        <v>896.61024080709194</v>
      </c>
      <c r="AC20">
        <f t="shared" si="15"/>
        <v>3370.0564258595778</v>
      </c>
      <c r="AD20">
        <f t="shared" si="8"/>
        <v>-508.4834583302777</v>
      </c>
      <c r="AG20">
        <f t="shared" si="9"/>
        <v>0.59910046432018293</v>
      </c>
      <c r="AH20">
        <f t="shared" si="10"/>
        <v>8.1799535679817126E-2</v>
      </c>
      <c r="AJ20">
        <f t="shared" si="11"/>
        <v>0.65930195450782803</v>
      </c>
      <c r="AK20">
        <f t="shared" si="12"/>
        <v>2.1598045492172036E-2</v>
      </c>
    </row>
    <row r="21" spans="1:37" x14ac:dyDescent="0.25">
      <c r="A21" t="s">
        <v>15</v>
      </c>
      <c r="B21">
        <v>0.27940000000000004</v>
      </c>
      <c r="C21" s="2">
        <v>0.16871273517608601</v>
      </c>
      <c r="D21">
        <v>148.25258333333301</v>
      </c>
      <c r="E21">
        <v>381.55529573968698</v>
      </c>
      <c r="F21">
        <v>1908.3333333333301</v>
      </c>
      <c r="H21">
        <v>175.746608333333</v>
      </c>
      <c r="I21">
        <v>76.169725009132193</v>
      </c>
      <c r="J21">
        <v>186.111111111111</v>
      </c>
      <c r="L21">
        <v>323.99919166666598</v>
      </c>
      <c r="M21">
        <v>457.72502074881902</v>
      </c>
      <c r="N21">
        <v>2094.4444444444398</v>
      </c>
      <c r="P21">
        <f t="shared" si="0"/>
        <v>1111.2103986999998</v>
      </c>
      <c r="Q21">
        <f t="shared" si="1"/>
        <v>797.12293463333026</v>
      </c>
      <c r="R21">
        <f t="shared" si="2"/>
        <v>120.07475677166649</v>
      </c>
      <c r="S21">
        <f t="shared" si="3"/>
        <v>66.036354339444514</v>
      </c>
      <c r="U21">
        <f t="shared" si="13"/>
        <v>612.82791649166643</v>
      </c>
      <c r="V21">
        <f t="shared" si="4"/>
        <v>-231.27262075197945</v>
      </c>
      <c r="W21">
        <f t="shared" si="14"/>
        <v>286.73004639999982</v>
      </c>
      <c r="X21">
        <f t="shared" si="5"/>
        <v>-210.56032139086761</v>
      </c>
      <c r="AA21">
        <f t="shared" si="6"/>
        <v>1168.1973375708326</v>
      </c>
      <c r="AB21">
        <f t="shared" si="7"/>
        <v>926.24710687360721</v>
      </c>
      <c r="AC21">
        <f t="shared" si="15"/>
        <v>1168.1973375708326</v>
      </c>
      <c r="AD21">
        <f t="shared" si="8"/>
        <v>-710.47231682201357</v>
      </c>
      <c r="AG21">
        <f t="shared" si="9"/>
        <v>0.22239993206262554</v>
      </c>
      <c r="AH21">
        <f t="shared" si="10"/>
        <v>5.7000067937374499E-2</v>
      </c>
      <c r="AJ21">
        <f t="shared" si="11"/>
        <v>0.17232318770885427</v>
      </c>
      <c r="AK21">
        <f t="shared" si="12"/>
        <v>0.10707681229114577</v>
      </c>
    </row>
    <row r="22" spans="1:37" x14ac:dyDescent="0.25">
      <c r="A22" t="s">
        <v>13</v>
      </c>
      <c r="B22">
        <v>0.23319999999999999</v>
      </c>
      <c r="C22" s="2">
        <v>0.110269360244274</v>
      </c>
      <c r="D22">
        <v>555.61800000000005</v>
      </c>
      <c r="E22">
        <v>997.85797119140602</v>
      </c>
      <c r="F22">
        <v>938.88888888888903</v>
      </c>
      <c r="H22">
        <v>382.09530583333299</v>
      </c>
      <c r="I22">
        <v>441.95709228515602</v>
      </c>
      <c r="J22">
        <v>163.888888888889</v>
      </c>
      <c r="L22">
        <v>937.71330583333304</v>
      </c>
      <c r="M22">
        <v>1439.81506347656</v>
      </c>
      <c r="N22">
        <v>1102.7777777777801</v>
      </c>
      <c r="P22">
        <f t="shared" si="0"/>
        <v>1442.1540632000001</v>
      </c>
      <c r="Q22">
        <f t="shared" si="1"/>
        <v>-503.26517431111108</v>
      </c>
      <c r="R22">
        <f t="shared" si="2"/>
        <v>235.25859971616649</v>
      </c>
      <c r="S22">
        <f t="shared" si="3"/>
        <v>-71.369710827277487</v>
      </c>
      <c r="U22">
        <f t="shared" si="13"/>
        <v>926.86591620000013</v>
      </c>
      <c r="V22">
        <f t="shared" si="4"/>
        <v>70.992054991405894</v>
      </c>
      <c r="W22">
        <f t="shared" si="14"/>
        <v>405.58689615999981</v>
      </c>
      <c r="X22">
        <f t="shared" si="5"/>
        <v>36.370196125156212</v>
      </c>
      <c r="AA22">
        <f t="shared" si="6"/>
        <v>1671.1360541304164</v>
      </c>
      <c r="AB22">
        <f t="shared" si="7"/>
        <v>-568.35827635263627</v>
      </c>
      <c r="AC22">
        <f t="shared" si="15"/>
        <v>1671.1360541304164</v>
      </c>
      <c r="AD22">
        <f t="shared" si="8"/>
        <v>-231.32099065385637</v>
      </c>
      <c r="AG22">
        <f t="shared" si="9"/>
        <v>0.1762238215290009</v>
      </c>
      <c r="AH22">
        <f t="shared" si="10"/>
        <v>5.6976178470999089E-2</v>
      </c>
      <c r="AJ22">
        <f t="shared" si="11"/>
        <v>0.11262912455350148</v>
      </c>
      <c r="AK22">
        <f t="shared" si="12"/>
        <v>0.12057087544649851</v>
      </c>
    </row>
    <row r="23" spans="1:37" x14ac:dyDescent="0.25">
      <c r="A23" t="s">
        <v>6</v>
      </c>
      <c r="B23">
        <v>0.11699999999999999</v>
      </c>
      <c r="C23" s="2">
        <v>0.128648236393929</v>
      </c>
      <c r="D23">
        <v>278.18752380952299</v>
      </c>
      <c r="E23">
        <v>354.14554112902999</v>
      </c>
      <c r="F23">
        <v>1116.6666666666699</v>
      </c>
      <c r="H23">
        <v>193.564770595238</v>
      </c>
      <c r="I23">
        <v>58.238690151521098</v>
      </c>
      <c r="J23">
        <v>72.2222222222222</v>
      </c>
      <c r="L23">
        <v>471.75229440476102</v>
      </c>
      <c r="M23">
        <v>412.38423128055098</v>
      </c>
      <c r="N23">
        <v>1188.8888888888901</v>
      </c>
      <c r="P23">
        <f t="shared" si="0"/>
        <v>1216.7695443428565</v>
      </c>
      <c r="Q23">
        <f t="shared" si="1"/>
        <v>-100.10287767618661</v>
      </c>
      <c r="R23">
        <f t="shared" si="2"/>
        <v>130.02085494626186</v>
      </c>
      <c r="S23">
        <f t="shared" si="3"/>
        <v>-57.798632724039663</v>
      </c>
      <c r="U23">
        <f t="shared" si="13"/>
        <v>712.99476210476132</v>
      </c>
      <c r="V23">
        <f t="shared" si="4"/>
        <v>-358.84922097573133</v>
      </c>
      <c r="W23">
        <f t="shared" si="14"/>
        <v>296.99330786285708</v>
      </c>
      <c r="X23">
        <f t="shared" si="5"/>
        <v>-238.75461771133598</v>
      </c>
      <c r="AA23">
        <f t="shared" si="6"/>
        <v>1289.2810052647017</v>
      </c>
      <c r="AB23">
        <f t="shared" si="7"/>
        <v>-100.39211637581161</v>
      </c>
      <c r="AC23">
        <f t="shared" si="15"/>
        <v>1289.2810052647017</v>
      </c>
      <c r="AD23">
        <f t="shared" si="8"/>
        <v>-876.89677398415074</v>
      </c>
      <c r="AG23">
        <f t="shared" si="9"/>
        <v>0.19074497157484332</v>
      </c>
      <c r="AH23">
        <f t="shared" si="10"/>
        <v>-7.3744971574843332E-2</v>
      </c>
      <c r="AJ23">
        <f t="shared" si="11"/>
        <v>0.13140130865275909</v>
      </c>
      <c r="AK23">
        <f t="shared" si="12"/>
        <v>-1.4401308652759098E-2</v>
      </c>
    </row>
    <row r="24" spans="1:37" x14ac:dyDescent="0.25">
      <c r="A24" t="s">
        <v>17</v>
      </c>
      <c r="B24">
        <v>0.29760000000000003</v>
      </c>
      <c r="C24" s="2">
        <v>0.33982473611831698</v>
      </c>
      <c r="D24">
        <v>910.31133333333298</v>
      </c>
      <c r="E24">
        <v>1128.20910644531</v>
      </c>
      <c r="F24">
        <v>1675</v>
      </c>
      <c r="H24">
        <v>313.02555749999902</v>
      </c>
      <c r="I24">
        <v>442.02239990234398</v>
      </c>
      <c r="J24">
        <v>183.333333333333</v>
      </c>
      <c r="L24">
        <v>1223.33689083333</v>
      </c>
      <c r="M24">
        <v>1570.2315063476599</v>
      </c>
      <c r="N24">
        <v>1858.3333333333301</v>
      </c>
      <c r="P24">
        <f t="shared" si="0"/>
        <v>1730.3069271999998</v>
      </c>
      <c r="Q24">
        <f t="shared" si="1"/>
        <v>-55.306927199999791</v>
      </c>
      <c r="R24">
        <f t="shared" si="2"/>
        <v>196.70386619649946</v>
      </c>
      <c r="S24">
        <f t="shared" si="3"/>
        <v>-13.37053286316646</v>
      </c>
      <c r="U24">
        <f t="shared" si="13"/>
        <v>1200.2990068666663</v>
      </c>
      <c r="V24">
        <f t="shared" si="4"/>
        <v>-72.089900421356333</v>
      </c>
      <c r="W24">
        <f t="shared" si="14"/>
        <v>365.80272111999943</v>
      </c>
      <c r="X24">
        <f t="shared" si="5"/>
        <v>76.219678782344545</v>
      </c>
      <c r="AA24">
        <f t="shared" si="6"/>
        <v>1905.204582037914</v>
      </c>
      <c r="AB24">
        <f t="shared" si="7"/>
        <v>-46.871248704583877</v>
      </c>
      <c r="AC24">
        <f t="shared" si="15"/>
        <v>1905.204582037914</v>
      </c>
      <c r="AD24">
        <f t="shared" si="8"/>
        <v>-334.97307569025406</v>
      </c>
      <c r="AG24">
        <f t="shared" si="9"/>
        <v>0.35759552400708228</v>
      </c>
      <c r="AH24">
        <f t="shared" si="10"/>
        <v>-5.9995524007082246E-2</v>
      </c>
      <c r="AJ24">
        <f t="shared" si="11"/>
        <v>0.34709698547124901</v>
      </c>
      <c r="AK24">
        <f t="shared" si="12"/>
        <v>-4.9496985471248978E-2</v>
      </c>
    </row>
    <row r="25" spans="1:37" x14ac:dyDescent="0.25">
      <c r="A25" t="s">
        <v>21</v>
      </c>
      <c r="B25">
        <v>0.36759999999999998</v>
      </c>
      <c r="C25" s="2">
        <v>0.38091573119163502</v>
      </c>
      <c r="D25">
        <v>945.21408333333295</v>
      </c>
      <c r="E25">
        <v>941.49481153552199</v>
      </c>
      <c r="F25">
        <v>1788.8888888888901</v>
      </c>
      <c r="H25">
        <v>304.92549424242401</v>
      </c>
      <c r="I25">
        <v>172.03897819155301</v>
      </c>
      <c r="J25">
        <v>222.222222222222</v>
      </c>
      <c r="L25">
        <v>1250.1395775757601</v>
      </c>
      <c r="M25">
        <v>1113.5337897270799</v>
      </c>
      <c r="N25">
        <v>2011.1111111111099</v>
      </c>
      <c r="P25">
        <f t="shared" si="0"/>
        <v>1758.6619212999997</v>
      </c>
      <c r="Q25">
        <f t="shared" si="1"/>
        <v>30.226967588890375</v>
      </c>
      <c r="R25">
        <f t="shared" si="2"/>
        <v>192.18241088612109</v>
      </c>
      <c r="S25">
        <f t="shared" si="3"/>
        <v>30.039811336100911</v>
      </c>
      <c r="U25">
        <f t="shared" si="13"/>
        <v>1227.2055368416663</v>
      </c>
      <c r="V25">
        <f t="shared" si="4"/>
        <v>-285.71072530614435</v>
      </c>
      <c r="W25">
        <f t="shared" si="14"/>
        <v>361.1370846836362</v>
      </c>
      <c r="X25">
        <f t="shared" si="5"/>
        <v>-189.09810649208319</v>
      </c>
      <c r="AA25">
        <f t="shared" si="6"/>
        <v>1927.1693838233355</v>
      </c>
      <c r="AB25">
        <f t="shared" si="7"/>
        <v>83.941727287774484</v>
      </c>
      <c r="AC25">
        <f t="shared" si="15"/>
        <v>1927.1693838233355</v>
      </c>
      <c r="AD25">
        <f t="shared" si="8"/>
        <v>-813.63559409625555</v>
      </c>
      <c r="AG25">
        <f t="shared" si="9"/>
        <v>0.39006151921451088</v>
      </c>
      <c r="AH25">
        <f t="shared" si="10"/>
        <v>-2.2461519214510894E-2</v>
      </c>
      <c r="AJ25">
        <f t="shared" si="11"/>
        <v>0.38906732783913606</v>
      </c>
      <c r="AK25">
        <f t="shared" si="12"/>
        <v>-2.1467327839136074E-2</v>
      </c>
    </row>
    <row r="26" spans="1:37" x14ac:dyDescent="0.25">
      <c r="A26" t="s">
        <v>18</v>
      </c>
      <c r="B26">
        <v>0.29809999999999998</v>
      </c>
      <c r="C26" s="2">
        <v>0.27237543463706998</v>
      </c>
      <c r="D26">
        <v>818.89720238095197</v>
      </c>
      <c r="E26">
        <v>697.30139160156205</v>
      </c>
      <c r="F26">
        <v>2244.4444444444398</v>
      </c>
      <c r="H26">
        <v>408.74794857142803</v>
      </c>
      <c r="I26">
        <v>442.02264404296898</v>
      </c>
      <c r="J26">
        <v>186.111111111111</v>
      </c>
      <c r="L26">
        <v>1227.6451509523799</v>
      </c>
      <c r="M26">
        <v>1139.3240356445301</v>
      </c>
      <c r="N26">
        <v>2430.5555555555602</v>
      </c>
      <c r="P26">
        <f t="shared" si="0"/>
        <v>1656.0420872142854</v>
      </c>
      <c r="Q26">
        <f t="shared" si="1"/>
        <v>588.40235723015439</v>
      </c>
      <c r="R26">
        <f t="shared" si="2"/>
        <v>250.13610489257115</v>
      </c>
      <c r="S26">
        <f t="shared" si="3"/>
        <v>-64.024993781460154</v>
      </c>
      <c r="U26">
        <f t="shared" si="13"/>
        <v>1129.827853315476</v>
      </c>
      <c r="V26">
        <f t="shared" si="4"/>
        <v>-432.52646171391393</v>
      </c>
      <c r="W26">
        <f t="shared" si="14"/>
        <v>420.93881837714252</v>
      </c>
      <c r="X26">
        <f t="shared" si="5"/>
        <v>21.083825665826453</v>
      </c>
      <c r="AA26">
        <f t="shared" si="6"/>
        <v>1908.7352012054753</v>
      </c>
      <c r="AB26">
        <f t="shared" si="7"/>
        <v>521.82035435008493</v>
      </c>
      <c r="AC26">
        <f t="shared" si="15"/>
        <v>1908.7352012054753</v>
      </c>
      <c r="AD26">
        <f t="shared" si="8"/>
        <v>-769.41116556094516</v>
      </c>
      <c r="AG26">
        <f t="shared" si="9"/>
        <v>0.30430383090674901</v>
      </c>
      <c r="AH26">
        <f t="shared" si="10"/>
        <v>-6.2038309067490305E-3</v>
      </c>
      <c r="AJ26">
        <f t="shared" si="11"/>
        <v>0.2782042689383033</v>
      </c>
      <c r="AK26">
        <f t="shared" si="12"/>
        <v>1.9895731061696675E-2</v>
      </c>
    </row>
  </sheetData>
  <sortState ref="A2:AK26">
    <sortCondition ref="A2:A26"/>
  </sortState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6</vt:i4>
      </vt:variant>
    </vt:vector>
  </HeadingPairs>
  <TitlesOfParts>
    <vt:vector size="10" baseType="lpstr">
      <vt:lpstr>Fig09_LPI</vt:lpstr>
      <vt:lpstr>Fig09_LPI (2)</vt:lpstr>
      <vt:lpstr>Official data and graphs</vt:lpstr>
      <vt:lpstr>Residuals</vt:lpstr>
      <vt:lpstr>agu1</vt:lpstr>
      <vt:lpstr>agu2</vt:lpstr>
      <vt:lpstr>agu3</vt:lpstr>
      <vt:lpstr>Fig10_Tot</vt:lpstr>
      <vt:lpstr>Fig11_Dir</vt:lpstr>
      <vt:lpstr>Fig12_Dif</vt:lpstr>
    </vt:vector>
  </TitlesOfParts>
  <Company>UC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L</dc:creator>
  <cp:lastModifiedBy>Collin Bode</cp:lastModifiedBy>
  <dcterms:created xsi:type="dcterms:W3CDTF">2012-05-02T23:59:48Z</dcterms:created>
  <dcterms:modified xsi:type="dcterms:W3CDTF">2012-11-29T17:18:31Z</dcterms:modified>
</cp:coreProperties>
</file>